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50" tabRatio="856" firstSheet="15" activeTab="19"/>
  </bookViews>
  <sheets>
    <sheet name="封面" sheetId="23" r:id="rId1"/>
    <sheet name="公开目录" sheetId="24" r:id="rId2"/>
    <sheet name="1.2024年顺河区一般公共预算收支预算总表" sheetId="20" r:id="rId3"/>
    <sheet name="2.2024年顺河区本级一般公共预算收支预算总表" sheetId="46" r:id="rId4"/>
    <sheet name="3.2024年顺河区本级一般公共预算收入预算表" sheetId="1" r:id="rId5"/>
    <sheet name="4.2024年顺河区本级一般公共预算（财力安排）支出预算表" sheetId="39" r:id="rId6"/>
    <sheet name="5.2024年区本级一般公共预算支出预算明细表" sheetId="38" r:id="rId7"/>
    <sheet name="6.2024年顺河区本级一般公共预算支出预算总表" sheetId="55" r:id="rId8"/>
    <sheet name="7.2024年顺河区本级一般公共预算基本支出预算表" sheetId="4" r:id="rId9"/>
    <sheet name="8.2024年顺河区本级一般公共预算“三公”经费支出预算表" sheetId="5" r:id="rId10"/>
    <sheet name="9.2024年顺河区税收返还和转移支付预算表" sheetId="6" r:id="rId11"/>
    <sheet name="10.2024年顺河区政府性基金收支预算总表 " sheetId="57" r:id="rId12"/>
    <sheet name="11.2024年顺河区本级政府性基金收支预算总表" sheetId="21" r:id="rId13"/>
    <sheet name="12.2024年顺河区本级政府性基金预算收入表" sheetId="52" r:id="rId14"/>
    <sheet name="13.2024年顺河区本级政府性基金支出预算表" sheetId="12" r:id="rId15"/>
    <sheet name="14.2024年顺河区本级政府性基金支出预算明细表" sheetId="44" r:id="rId16"/>
    <sheet name="15.2024年顺河区政府性基金转移支付预算表" sheetId="13" r:id="rId17"/>
    <sheet name="16.2022-2023年政府一般债务限额余额情况表" sheetId="8" r:id="rId18"/>
    <sheet name="18.2024年顺河区国有资本经营收支预算总表" sheetId="22" r:id="rId19"/>
    <sheet name="17.顺河区2022年-2023年政府专项债务余额情况表" sheetId="14" r:id="rId20"/>
    <sheet name="19.2024年顺河区本级国有资本经营收支预算总表" sheetId="47" r:id="rId21"/>
    <sheet name="20.2024年国有资本经营预算转移支付预算表" sheetId="25" r:id="rId22"/>
    <sheet name="21.2024年顺河区社会保险基金预算收支预算总表" sheetId="41" r:id="rId23"/>
    <sheet name="22.2024年顺河区社会保险基金结余预算表" sheetId="37" r:id="rId24"/>
    <sheet name="23.2024年顺河区本级社会保险基金预算收支预算总表" sheetId="50" r:id="rId25"/>
    <sheet name="24.2024年顺河区社会保险基金收入预算表" sheetId="51" r:id="rId26"/>
    <sheet name="25.2024年顺河区社会保险基金支出预算表" sheetId="43" r:id="rId27"/>
    <sheet name="26.2024年顺河区本级社会保险基金结余预算表" sheetId="56" r:id="rId28"/>
    <sheet name="Sheet1" sheetId="58" r:id="rId29"/>
  </sheets>
  <definedNames>
    <definedName name="_xlnm._FilterDatabase" localSheetId="6" hidden="1">'5.2024年区本级一般公共预算支出预算明细表'!$A$5:$HV$1278</definedName>
    <definedName name="_xlnm._FilterDatabase" localSheetId="8" hidden="1">'7.2024年顺河区本级一般公共预算基本支出预算表'!$A$7:$C$80</definedName>
  </definedNames>
  <calcPr calcId="144525"/>
</workbook>
</file>

<file path=xl/sharedStrings.xml><?xml version="1.0" encoding="utf-8"?>
<sst xmlns="http://schemas.openxmlformats.org/spreadsheetml/2006/main" count="3537" uniqueCount="2836">
  <si>
    <t xml:space="preserve"> </t>
  </si>
  <si>
    <t>地区名称</t>
  </si>
  <si>
    <t>北京市</t>
  </si>
  <si>
    <t>2024年顺河区财政预算公开报表</t>
  </si>
  <si>
    <t>天津市</t>
  </si>
  <si>
    <t>河北省</t>
  </si>
  <si>
    <t>山西省</t>
  </si>
  <si>
    <t>内蒙古自治区</t>
  </si>
  <si>
    <t>表 号</t>
  </si>
  <si>
    <t>表    名</t>
  </si>
  <si>
    <t>2024年顺河区一般公共预算收支预算总表</t>
  </si>
  <si>
    <t>2024年顺河区本级一般公共预算收支预算总表</t>
  </si>
  <si>
    <t>2024年顺河区本级一般公共预算收入预算表</t>
  </si>
  <si>
    <t>2024年顺河区本级一般公共预算（财力安排）支出预算表</t>
  </si>
  <si>
    <t>2024年顺河区本级一般公共预算支出明细表</t>
  </si>
  <si>
    <t>2024年顺河区本级一般公共预算支出预算总表</t>
  </si>
  <si>
    <t>2024年顺河区本级一般公共预算基本支出经济分类表</t>
  </si>
  <si>
    <t>2024年顺河区本级一般公共预算“三公”经费预算表</t>
  </si>
  <si>
    <t>2024年顺河区税收返还和转移支付预算表（分项目分地区）</t>
  </si>
  <si>
    <t>2024年顺河区政府性基金收支预算总表</t>
  </si>
  <si>
    <t>2024年顺河区本级政府性基金收支预算总表</t>
  </si>
  <si>
    <t>2024年顺河区本级政府性基金收入预算表</t>
  </si>
  <si>
    <t>2024年顺河区本级政府性基金支出预算表</t>
  </si>
  <si>
    <t>2024年顺河区本级政府性基金支出预算明细表</t>
  </si>
  <si>
    <t>2024年政府性基金转移支付明细表</t>
  </si>
  <si>
    <t>顺河区2023-2024年政府一般债务限额余额情况表</t>
  </si>
  <si>
    <t>顺河区2023-2024年政府专项债务限额余额情况表</t>
  </si>
  <si>
    <t>2024年顺河区国有资本经营收支预算总表</t>
  </si>
  <si>
    <t>2024年顺河区本级国有资本经营预算收支预算总表</t>
  </si>
  <si>
    <t>2024年顺河区本级国有资本经营预算转移支付预算表</t>
  </si>
  <si>
    <t>2024年顺河区社会保险基金预算收支预算总表</t>
  </si>
  <si>
    <t>2024年顺河区社会保险基金结余预算表</t>
  </si>
  <si>
    <t>2024年顺河区本级社会保险基金预算收支预算总表</t>
  </si>
  <si>
    <t>2024年顺河区本级社会保险基金预算收入表</t>
  </si>
  <si>
    <t>2024年顺河区本级社会保险基金预算支出表</t>
  </si>
  <si>
    <t>2024年顺河区本级社会保险基金结余预算表</t>
  </si>
  <si>
    <t>表一</t>
  </si>
  <si>
    <t>单位：万元</t>
  </si>
  <si>
    <t>项  目</t>
  </si>
  <si>
    <t>收入预算数</t>
  </si>
  <si>
    <t>支出预算数</t>
  </si>
  <si>
    <t>本级收入</t>
  </si>
  <si>
    <t>本级支出</t>
  </si>
  <si>
    <t>税收收入</t>
  </si>
  <si>
    <t>一般公共服务支出</t>
  </si>
  <si>
    <t>增值税</t>
  </si>
  <si>
    <t>外交支出</t>
  </si>
  <si>
    <t>营业税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</si>
  <si>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</si>
  <si>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</si>
  <si>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</si>
  <si>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</si>
  <si>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</si>
  <si>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</si>
  <si>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</si>
  <si>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</si>
  <si>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</si>
  <si>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</si>
  <si>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</si>
  <si>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</si>
  <si>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</si>
  <si>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</si>
  <si>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</si>
  <si>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</si>
  <si>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</si>
  <si>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</si>
  <si>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>农林水支出</t>
  </si>
  <si>
    <t>耕地占用税</t>
  </si>
  <si>
    <t>交通运输支出</t>
  </si>
  <si>
    <t>契税</t>
  </si>
  <si>
    <t>资源勘探工业信息等支出</t>
  </si>
  <si>
    <t>烟叶税及其他</t>
  </si>
  <si>
    <t>商业服务业等支出</t>
  </si>
  <si>
    <t xml:space="preserve">    环境保护税</t>
  </si>
  <si>
    <t>金融支出</t>
  </si>
  <si>
    <t>非税收入</t>
  </si>
  <si>
    <t>援助其他地区支出</t>
  </si>
  <si>
    <t>专项收入</t>
  </si>
  <si>
    <t>自然资源海洋气象等支出</t>
  </si>
  <si>
    <t>行政事业性收费收入</t>
  </si>
  <si>
    <t>住房保障支出</t>
  </si>
  <si>
    <t>罚没收入</t>
  </si>
  <si>
    <t>粮油物资储备支出</t>
  </si>
  <si>
    <t>国有资本经营收入</t>
  </si>
  <si>
    <t>灾害防治及应急管理支出</t>
  </si>
  <si>
    <t>国有资源(资产)有偿使用收入</t>
  </si>
  <si>
    <t>预备费</t>
  </si>
  <si>
    <t>捐赠收入</t>
  </si>
  <si>
    <t>其他支出</t>
  </si>
  <si>
    <t>政府住房基金收入</t>
  </si>
  <si>
    <t>转移性支出</t>
  </si>
  <si>
    <t>其他收入</t>
  </si>
  <si>
    <t>债务付息支出</t>
  </si>
  <si>
    <t>债务发行费用支出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</si>
  <si>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</si>
  <si>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</si>
  <si>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</si>
  <si>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</si>
  <si>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上年结余收入</t>
  </si>
  <si>
    <t xml:space="preserve">  地方政府一般债务转贷收入</t>
  </si>
  <si>
    <t>地方政府一般债务还本支出</t>
  </si>
  <si>
    <t>调入预算稳定调节基金</t>
  </si>
  <si>
    <t>上解上级支出</t>
  </si>
  <si>
    <t>调入资金</t>
  </si>
  <si>
    <t>调出资金</t>
  </si>
  <si>
    <t>收入总计</t>
  </si>
  <si>
    <t>支出总计</t>
  </si>
  <si>
    <t>表二</t>
  </si>
  <si>
    <t>表三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</si>
  <si>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</si>
  <si>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</si>
  <si>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</si>
  <si>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</si>
  <si>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</si>
  <si>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</si>
  <si>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</si>
  <si>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</si>
  <si>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</si>
  <si>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101</t>
  </si>
  <si>
    <t xml:space="preserve">  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</si>
  <si>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</si>
  <si>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</si>
  <si>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</si>
  <si>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</si>
  <si>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</si>
  <si>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</si>
  <si>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>10106</t>
  </si>
  <si>
    <t xml:space="preserve">    个人所得税</t>
  </si>
  <si>
    <t>10107</t>
  </si>
  <si>
    <t xml:space="preserve">    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</si>
  <si>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</si>
  <si>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</si>
  <si>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</si>
  <si>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</si>
  <si>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</si>
  <si>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</si>
  <si>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</si>
  <si>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</si>
  <si>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</si>
  <si>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</si>
  <si>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</si>
  <si>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</si>
  <si>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</si>
  <si>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</si>
  <si>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</si>
  <si>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</si>
  <si>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10120</t>
  </si>
  <si>
    <t xml:space="preserve">    烟叶税</t>
  </si>
  <si>
    <t>10121</t>
  </si>
  <si>
    <t>10199</t>
  </si>
  <si>
    <t xml:space="preserve">    其他税收收入</t>
  </si>
  <si>
    <t>103</t>
  </si>
  <si>
    <t xml:space="preserve">  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</si>
  <si>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</si>
  <si>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</si>
  <si>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</si>
  <si>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</si>
  <si>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</si>
  <si>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</si>
  <si>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10306</t>
  </si>
  <si>
    <t xml:space="preserve">    国有资本经营收入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</si>
  <si>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</si>
  <si>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</si>
  <si>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</si>
  <si>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</si>
  <si>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</si>
  <si>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</si>
  <si>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</si>
  <si>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</si>
  <si>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>表四</t>
  </si>
  <si>
    <t>2023年预算数</t>
  </si>
  <si>
    <t>2023年执行</t>
  </si>
  <si>
    <t>2024年预算数</t>
  </si>
  <si>
    <t>预算数为执上年行数</t>
  </si>
  <si>
    <t xml:space="preserve">  一般公共服务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</si>
  <si>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</si>
  <si>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</si>
  <si>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</si>
  <si>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</si>
  <si>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</si>
  <si>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</si>
  <si>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</si>
  <si>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</si>
  <si>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</si>
  <si>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</si>
  <si>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</si>
  <si>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</si>
  <si>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</si>
  <si>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</si>
  <si>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</si>
  <si>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</si>
  <si>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</si>
  <si>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</si>
  <si>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</si>
  <si>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</si>
  <si>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</si>
  <si>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</si>
  <si>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 xml:space="preserve">  债务付息支出</t>
  </si>
  <si>
    <t xml:space="preserve">  债务发行费用支出</t>
  </si>
  <si>
    <t>支出合计</t>
  </si>
  <si>
    <t>表五</t>
  </si>
  <si>
    <t>小计</t>
  </si>
  <si>
    <t>基本支出</t>
  </si>
  <si>
    <t>项目支出</t>
  </si>
  <si>
    <t>201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</si>
  <si>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</si>
  <si>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</si>
  <si>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</si>
  <si>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</si>
  <si>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</si>
  <si>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</si>
  <si>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</si>
  <si>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</si>
  <si>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</si>
  <si>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</si>
  <si>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</si>
  <si>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</si>
  <si>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</si>
  <si>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</si>
  <si>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</si>
  <si>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</si>
  <si>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</si>
  <si>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</si>
  <si>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</si>
  <si>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</si>
  <si>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</si>
  <si>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</si>
  <si>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</si>
  <si>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</si>
  <si>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</si>
  <si>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</si>
  <si>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</si>
  <si>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</si>
  <si>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</si>
  <si>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</si>
  <si>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</si>
  <si>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</si>
  <si>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</si>
  <si>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</si>
  <si>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</si>
  <si>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</si>
  <si>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</si>
  <si>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</si>
  <si>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</si>
  <si>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</si>
  <si>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</si>
  <si>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</si>
  <si>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</si>
  <si>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</si>
  <si>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</si>
  <si>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</si>
  <si>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</si>
  <si>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</si>
  <si>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</si>
  <si>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</si>
  <si>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</si>
  <si>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</si>
  <si>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</si>
  <si>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</si>
  <si>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</si>
  <si>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</si>
  <si>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</si>
  <si>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</si>
  <si>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</si>
  <si>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</si>
  <si>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</si>
  <si>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</si>
  <si>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</si>
  <si>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</si>
  <si>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</si>
  <si>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</si>
  <si>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</si>
  <si>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</si>
  <si>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</si>
  <si>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</si>
  <si>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</si>
  <si>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</si>
  <si>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</si>
  <si>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</si>
  <si>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</si>
  <si>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</si>
  <si>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</si>
  <si>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</si>
  <si>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</si>
  <si>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</si>
  <si>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</si>
  <si>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</si>
  <si>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</si>
  <si>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</si>
  <si>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</si>
  <si>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</si>
  <si>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</si>
  <si>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</si>
  <si>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</si>
  <si>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</si>
  <si>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</si>
  <si>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</si>
  <si>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</si>
  <si>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</si>
  <si>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</si>
  <si>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</si>
  <si>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</si>
  <si>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</si>
  <si>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</si>
  <si>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</si>
  <si>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</si>
  <si>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</si>
  <si>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</si>
  <si>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</si>
  <si>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</si>
  <si>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</si>
  <si>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</si>
  <si>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</si>
  <si>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</si>
  <si>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</si>
  <si>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</si>
  <si>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</si>
  <si>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</si>
  <si>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</si>
  <si>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</si>
  <si>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</si>
  <si>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</si>
  <si>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</si>
  <si>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</si>
  <si>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</si>
  <si>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</si>
  <si>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</si>
  <si>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</si>
  <si>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</si>
  <si>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</si>
  <si>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</si>
  <si>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</si>
  <si>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</si>
  <si>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</si>
  <si>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</si>
  <si>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</si>
  <si>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</si>
  <si>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</si>
  <si>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</si>
  <si>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</si>
  <si>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</si>
  <si>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</si>
  <si>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</si>
  <si>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</si>
  <si>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</si>
  <si>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</si>
  <si>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</si>
  <si>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</si>
  <si>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</si>
  <si>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</si>
  <si>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</si>
  <si>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</si>
  <si>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</si>
  <si>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</si>
  <si>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</si>
  <si>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</si>
  <si>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</si>
  <si>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</si>
  <si>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</si>
  <si>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</si>
  <si>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</si>
  <si>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</si>
  <si>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</si>
  <si>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</si>
  <si>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</si>
  <si>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</si>
  <si>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</si>
  <si>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</si>
  <si>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</si>
  <si>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</si>
  <si>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</si>
  <si>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</si>
  <si>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</si>
  <si>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</si>
  <si>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</si>
  <si>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</si>
  <si>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</si>
  <si>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</si>
  <si>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</si>
  <si>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</si>
  <si>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</si>
  <si>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</si>
  <si>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</si>
  <si>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</si>
  <si>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</si>
  <si>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</si>
  <si>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</si>
  <si>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</si>
  <si>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</si>
  <si>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</si>
  <si>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</si>
  <si>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</si>
  <si>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</si>
  <si>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</si>
  <si>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</si>
  <si>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</si>
  <si>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</si>
  <si>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</si>
  <si>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</si>
  <si>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</si>
  <si>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</si>
  <si>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</si>
  <si>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</si>
  <si>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</si>
  <si>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</si>
  <si>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</si>
  <si>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</si>
  <si>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</si>
  <si>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</si>
  <si>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</si>
  <si>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</si>
  <si>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</si>
  <si>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</si>
  <si>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</si>
  <si>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</si>
  <si>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</si>
  <si>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</si>
  <si>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</si>
  <si>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</si>
  <si>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</si>
  <si>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</si>
  <si>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</si>
  <si>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</si>
  <si>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</si>
  <si>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</si>
  <si>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</si>
  <si>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</si>
  <si>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</si>
  <si>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</si>
  <si>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</si>
  <si>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</si>
  <si>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</si>
  <si>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</si>
  <si>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</si>
  <si>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</si>
  <si>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</si>
  <si>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</si>
  <si>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</si>
  <si>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</si>
  <si>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</si>
  <si>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</si>
  <si>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</si>
  <si>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</si>
  <si>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</si>
  <si>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</si>
  <si>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</si>
  <si>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</si>
  <si>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</si>
  <si>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</si>
  <si>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</si>
  <si>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</si>
  <si>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</si>
  <si>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</si>
  <si>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</si>
  <si>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</si>
  <si>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</si>
  <si>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</si>
  <si>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</si>
  <si>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</si>
  <si>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</si>
  <si>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</si>
  <si>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</si>
  <si>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</si>
  <si>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</si>
  <si>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</si>
  <si>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</si>
  <si>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</si>
  <si>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</si>
  <si>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</si>
  <si>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</si>
  <si>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</si>
  <si>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</si>
  <si>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</si>
  <si>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</si>
  <si>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</si>
  <si>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</si>
  <si>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</si>
  <si>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</si>
  <si>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</si>
  <si>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</si>
  <si>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</si>
  <si>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</si>
  <si>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</si>
  <si>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</si>
  <si>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</si>
  <si>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</si>
  <si>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</si>
  <si>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</si>
  <si>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</si>
  <si>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</si>
  <si>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</si>
  <si>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</si>
  <si>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</si>
  <si>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</si>
  <si>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</si>
  <si>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</si>
  <si>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</si>
  <si>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</si>
  <si>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</si>
  <si>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</si>
  <si>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</si>
  <si>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</si>
  <si>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</si>
  <si>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</si>
  <si>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</si>
  <si>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</si>
  <si>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</si>
  <si>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</si>
  <si>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</si>
  <si>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</si>
  <si>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</si>
  <si>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</si>
  <si>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</si>
  <si>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</si>
  <si>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</si>
  <si>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</si>
  <si>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</si>
  <si>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</si>
  <si>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</si>
  <si>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</si>
  <si>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</si>
  <si>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</si>
  <si>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</si>
  <si>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</si>
  <si>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</si>
  <si>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</si>
  <si>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</si>
  <si>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</si>
  <si>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</si>
  <si>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</si>
  <si>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</si>
  <si>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</si>
  <si>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</si>
  <si>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</si>
  <si>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</si>
  <si>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</si>
  <si>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</si>
  <si>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</si>
  <si>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</si>
  <si>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</si>
  <si>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</si>
  <si>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</si>
  <si>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</si>
  <si>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</si>
  <si>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</si>
  <si>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</si>
  <si>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</si>
  <si>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</si>
  <si>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</si>
  <si>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</si>
  <si>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</si>
  <si>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</si>
  <si>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</si>
  <si>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</si>
  <si>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</si>
  <si>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</si>
  <si>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</si>
  <si>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</si>
  <si>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</si>
  <si>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</si>
  <si>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</si>
  <si>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</si>
  <si>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</si>
  <si>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</si>
  <si>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</si>
  <si>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</si>
  <si>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</si>
  <si>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</si>
  <si>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</si>
  <si>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</si>
  <si>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</si>
  <si>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</si>
  <si>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</si>
  <si>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</si>
  <si>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</si>
  <si>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</si>
  <si>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20299</t>
  </si>
  <si>
    <t xml:space="preserve">    其他外交支出</t>
  </si>
  <si>
    <t>2029999</t>
  </si>
  <si>
    <t xml:space="preserve">      其他外交支出</t>
  </si>
  <si>
    <t>203</t>
  </si>
  <si>
    <t>20301</t>
  </si>
  <si>
    <t xml:space="preserve">    军费</t>
  </si>
  <si>
    <t>2030101</t>
  </si>
  <si>
    <t xml:space="preserve">      现役部队</t>
  </si>
  <si>
    <t>2030102</t>
  </si>
  <si>
    <t xml:space="preserve">      预备役部队</t>
  </si>
  <si>
    <t>2030199</t>
  </si>
  <si>
    <t xml:space="preserve">      其他军费支出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</si>
  <si>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</si>
  <si>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</si>
  <si>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</si>
  <si>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</si>
  <si>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</si>
  <si>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</si>
  <si>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</si>
  <si>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</si>
  <si>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</si>
  <si>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</si>
  <si>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</si>
  <si>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</si>
  <si>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</si>
  <si>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</si>
  <si>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</si>
  <si>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</si>
  <si>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</si>
  <si>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</si>
  <si>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</si>
  <si>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</si>
  <si>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</si>
  <si>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</si>
  <si>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</si>
  <si>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</si>
  <si>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</si>
  <si>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</si>
  <si>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</si>
  <si>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</si>
  <si>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</si>
  <si>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</si>
  <si>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</si>
  <si>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</si>
  <si>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</si>
  <si>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</si>
  <si>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</si>
  <si>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</si>
  <si>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</si>
  <si>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</si>
  <si>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</si>
  <si>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</si>
  <si>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</si>
  <si>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</si>
  <si>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</si>
  <si>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</si>
  <si>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</si>
  <si>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</si>
  <si>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</si>
  <si>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</si>
  <si>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</si>
  <si>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</si>
  <si>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</si>
  <si>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</si>
  <si>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</si>
  <si>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</si>
  <si>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</si>
  <si>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</si>
  <si>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</si>
  <si>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</si>
  <si>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</si>
  <si>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</si>
  <si>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</si>
  <si>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</si>
  <si>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</si>
  <si>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</si>
  <si>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</si>
  <si>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</si>
  <si>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</si>
  <si>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</si>
  <si>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</si>
  <si>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</si>
  <si>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</si>
  <si>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</si>
  <si>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</si>
  <si>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</si>
  <si>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</si>
  <si>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</si>
  <si>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</si>
  <si>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</si>
  <si>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</si>
  <si>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</si>
  <si>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</si>
  <si>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</si>
  <si>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</si>
  <si>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</si>
  <si>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</si>
  <si>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</si>
  <si>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</si>
  <si>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</si>
  <si>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</si>
  <si>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</si>
  <si>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</si>
  <si>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</si>
  <si>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</si>
  <si>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</si>
  <si>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</si>
  <si>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</si>
  <si>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</si>
  <si>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</si>
  <si>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</si>
  <si>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</si>
  <si>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</si>
  <si>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</si>
  <si>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</si>
  <si>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</si>
  <si>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</si>
  <si>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</si>
  <si>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</si>
  <si>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</si>
  <si>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</si>
  <si>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</si>
  <si>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</si>
  <si>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</si>
  <si>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</si>
  <si>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</si>
  <si>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</si>
  <si>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</si>
  <si>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</si>
  <si>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</si>
  <si>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</si>
  <si>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</si>
  <si>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</si>
  <si>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</si>
  <si>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</si>
  <si>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</si>
  <si>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</si>
  <si>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</si>
  <si>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</si>
  <si>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</si>
  <si>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</si>
  <si>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</si>
  <si>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</si>
  <si>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</si>
  <si>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</si>
  <si>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</si>
  <si>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</si>
  <si>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</si>
  <si>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</si>
  <si>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</si>
  <si>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</si>
  <si>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</si>
  <si>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</si>
  <si>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</si>
  <si>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</si>
  <si>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</si>
  <si>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</si>
  <si>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</si>
  <si>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</si>
  <si>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</si>
  <si>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</si>
  <si>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</si>
  <si>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</si>
  <si>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</si>
  <si>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</si>
  <si>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</si>
  <si>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</si>
  <si>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</si>
  <si>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</si>
  <si>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</si>
  <si>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</si>
  <si>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</si>
  <si>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</si>
  <si>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</si>
  <si>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</si>
  <si>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</si>
  <si>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</si>
  <si>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</si>
  <si>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</si>
  <si>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</si>
  <si>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</si>
  <si>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</si>
  <si>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</si>
  <si>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</si>
  <si>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</si>
  <si>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</si>
  <si>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</si>
  <si>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</si>
  <si>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</si>
  <si>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</si>
  <si>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</si>
  <si>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</si>
  <si>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</si>
  <si>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</si>
  <si>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</si>
  <si>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</si>
  <si>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</si>
  <si>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</si>
  <si>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</si>
  <si>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</si>
  <si>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</si>
  <si>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</si>
  <si>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</si>
  <si>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</si>
  <si>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</si>
  <si>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</si>
  <si>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</si>
  <si>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</si>
  <si>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</si>
  <si>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</si>
  <si>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</si>
  <si>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</si>
  <si>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</si>
  <si>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</si>
  <si>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</si>
  <si>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</si>
  <si>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</si>
  <si>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</si>
  <si>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</si>
  <si>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</si>
  <si>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</si>
  <si>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</si>
  <si>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</si>
  <si>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</si>
  <si>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</si>
  <si>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</si>
  <si>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</si>
  <si>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</si>
  <si>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</si>
  <si>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</si>
  <si>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</si>
  <si>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</si>
  <si>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</si>
  <si>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</si>
  <si>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</si>
  <si>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</si>
  <si>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</si>
  <si>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</si>
  <si>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</si>
  <si>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</si>
  <si>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</si>
  <si>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</si>
  <si>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</si>
  <si>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</si>
  <si>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</si>
  <si>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</si>
  <si>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</si>
  <si>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</si>
  <si>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</si>
  <si>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</si>
  <si>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</si>
  <si>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</si>
  <si>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</si>
  <si>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</si>
  <si>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</si>
  <si>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</si>
  <si>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</si>
  <si>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</si>
  <si>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</si>
  <si>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</si>
  <si>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</si>
  <si>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</si>
  <si>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</si>
  <si>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</si>
  <si>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</si>
  <si>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</si>
  <si>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</si>
  <si>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</si>
  <si>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</si>
  <si>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</si>
  <si>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</si>
  <si>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</si>
  <si>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</si>
  <si>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</si>
  <si>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</si>
  <si>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</si>
  <si>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</si>
  <si>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</si>
  <si>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</si>
  <si>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</si>
  <si>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</si>
  <si>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</si>
  <si>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</si>
  <si>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</si>
  <si>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</si>
  <si>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</si>
  <si>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</si>
  <si>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</si>
  <si>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</si>
  <si>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</si>
  <si>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</si>
  <si>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</si>
  <si>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</si>
  <si>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</si>
  <si>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</si>
  <si>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</si>
  <si>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</si>
  <si>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</si>
  <si>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</si>
  <si>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</si>
  <si>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</si>
  <si>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</si>
  <si>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</si>
  <si>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</si>
  <si>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</si>
  <si>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</si>
  <si>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</si>
  <si>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</si>
  <si>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</si>
  <si>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</si>
  <si>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</si>
  <si>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</si>
  <si>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</si>
  <si>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</si>
  <si>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</si>
  <si>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</si>
  <si>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</si>
  <si>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</si>
  <si>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</si>
  <si>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</si>
  <si>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</si>
  <si>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</si>
  <si>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</si>
  <si>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</si>
  <si>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</si>
  <si>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</si>
  <si>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</si>
  <si>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</si>
  <si>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</si>
  <si>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</si>
  <si>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</si>
  <si>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</si>
  <si>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</si>
  <si>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</si>
  <si>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</si>
  <si>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</si>
  <si>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</si>
  <si>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</si>
  <si>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</si>
  <si>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</si>
  <si>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</si>
  <si>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</si>
  <si>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</si>
  <si>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</si>
  <si>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</si>
  <si>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</si>
  <si>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</si>
  <si>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</si>
  <si>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</si>
  <si>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</si>
  <si>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</si>
  <si>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</si>
  <si>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</si>
  <si>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</si>
  <si>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</si>
  <si>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</si>
  <si>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</si>
  <si>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</si>
  <si>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</si>
  <si>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</si>
  <si>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</si>
  <si>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</si>
  <si>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</si>
  <si>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</si>
  <si>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</si>
  <si>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</si>
  <si>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</si>
  <si>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</si>
  <si>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</si>
  <si>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</si>
  <si>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</si>
  <si>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</si>
  <si>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</si>
  <si>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</si>
  <si>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</si>
  <si>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</si>
  <si>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</si>
  <si>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</si>
  <si>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</si>
  <si>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</si>
  <si>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</si>
  <si>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</si>
  <si>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</si>
  <si>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</si>
  <si>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</si>
  <si>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</si>
  <si>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</si>
  <si>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</si>
  <si>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</si>
  <si>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</si>
  <si>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</si>
  <si>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</si>
  <si>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</si>
  <si>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</si>
  <si>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</si>
  <si>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</si>
  <si>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</si>
  <si>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</si>
  <si>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</si>
  <si>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</si>
  <si>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</si>
  <si>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</si>
  <si>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</si>
  <si>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</si>
  <si>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</si>
  <si>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</si>
  <si>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</si>
  <si>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</si>
  <si>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</si>
  <si>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</si>
  <si>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</si>
  <si>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</si>
  <si>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</si>
  <si>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</si>
  <si>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</si>
  <si>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</si>
  <si>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</si>
  <si>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</si>
  <si>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</si>
  <si>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</si>
  <si>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</si>
  <si>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</si>
  <si>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</si>
  <si>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</si>
  <si>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</si>
  <si>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</si>
  <si>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</si>
  <si>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</si>
  <si>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</si>
  <si>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</si>
  <si>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</si>
  <si>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</si>
  <si>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</si>
  <si>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</si>
  <si>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</si>
  <si>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</si>
  <si>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</si>
  <si>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</si>
  <si>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</si>
  <si>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</si>
  <si>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</si>
  <si>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</si>
  <si>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</si>
  <si>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</si>
  <si>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</si>
  <si>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</si>
  <si>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</si>
  <si>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</si>
  <si>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</si>
  <si>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</si>
  <si>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</si>
  <si>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</si>
  <si>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</si>
  <si>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</si>
  <si>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</si>
  <si>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</si>
  <si>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</si>
  <si>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</si>
  <si>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</si>
  <si>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</si>
  <si>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</si>
  <si>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</si>
  <si>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</si>
  <si>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</si>
  <si>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</si>
  <si>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</si>
  <si>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</si>
  <si>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</si>
  <si>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</si>
  <si>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</si>
  <si>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</si>
  <si>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</si>
  <si>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</si>
  <si>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</si>
  <si>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</si>
  <si>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</si>
  <si>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</si>
  <si>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</si>
  <si>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</si>
  <si>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</si>
  <si>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</si>
  <si>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</si>
  <si>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</si>
  <si>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</si>
  <si>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</si>
  <si>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</si>
  <si>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</si>
  <si>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</si>
  <si>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</si>
  <si>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</si>
  <si>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</si>
  <si>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</si>
  <si>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</si>
  <si>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</si>
  <si>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</si>
  <si>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</si>
  <si>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</si>
  <si>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</si>
  <si>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</si>
  <si>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</si>
  <si>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</si>
  <si>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</si>
  <si>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</si>
  <si>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</si>
  <si>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</si>
  <si>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</si>
  <si>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</si>
  <si>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</si>
  <si>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</si>
  <si>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</si>
  <si>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</si>
  <si>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</si>
  <si>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</si>
  <si>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</si>
  <si>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</si>
  <si>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</si>
  <si>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</si>
  <si>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</si>
  <si>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</si>
  <si>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</si>
  <si>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</si>
  <si>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</si>
  <si>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</si>
  <si>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</si>
  <si>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</si>
  <si>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</si>
  <si>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</si>
  <si>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</si>
  <si>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</si>
  <si>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</si>
  <si>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</si>
  <si>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</si>
  <si>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</si>
  <si>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</si>
  <si>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</si>
  <si>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</si>
  <si>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</si>
  <si>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</si>
  <si>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</si>
  <si>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</si>
  <si>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</si>
  <si>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</si>
  <si>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</si>
  <si>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</si>
  <si>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</si>
  <si>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</si>
  <si>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</si>
  <si>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</si>
  <si>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</si>
  <si>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</si>
  <si>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</si>
  <si>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</si>
  <si>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</si>
  <si>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</si>
  <si>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</si>
  <si>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</si>
  <si>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</si>
  <si>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</si>
  <si>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</si>
  <si>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</si>
  <si>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</si>
  <si>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</si>
  <si>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</si>
  <si>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</si>
  <si>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</si>
  <si>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</si>
  <si>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</si>
  <si>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</si>
  <si>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</si>
  <si>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</si>
  <si>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</si>
  <si>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</si>
  <si>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</si>
  <si>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</si>
  <si>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</si>
  <si>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</si>
  <si>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</si>
  <si>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</si>
  <si>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</si>
  <si>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</si>
  <si>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</si>
  <si>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</si>
  <si>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</si>
  <si>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</si>
  <si>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</si>
  <si>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</si>
  <si>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</si>
  <si>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</si>
  <si>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</si>
  <si>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</si>
  <si>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</si>
  <si>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</si>
  <si>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</si>
  <si>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</si>
  <si>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</si>
  <si>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</si>
  <si>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</si>
  <si>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</si>
  <si>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</si>
  <si>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</si>
  <si>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</si>
  <si>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</si>
  <si>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</si>
  <si>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</si>
  <si>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</si>
  <si>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</si>
  <si>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</si>
  <si>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</si>
  <si>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</si>
  <si>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</si>
  <si>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</si>
  <si>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</si>
  <si>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</si>
  <si>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</si>
  <si>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</si>
  <si>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</si>
  <si>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</si>
  <si>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</si>
  <si>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</si>
  <si>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</si>
  <si>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</si>
  <si>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</si>
  <si>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</si>
  <si>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</si>
  <si>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</si>
  <si>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</si>
  <si>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</si>
  <si>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</si>
  <si>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</si>
  <si>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</si>
  <si>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</si>
  <si>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</si>
  <si>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</si>
  <si>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</si>
  <si>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</si>
  <si>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</si>
  <si>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</si>
  <si>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</si>
  <si>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</si>
  <si>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</si>
  <si>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</si>
  <si>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</si>
  <si>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</si>
  <si>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</si>
  <si>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</si>
  <si>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</si>
  <si>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</si>
  <si>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2081650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</si>
  <si>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</si>
  <si>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</si>
  <si>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</si>
  <si>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</si>
  <si>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</si>
  <si>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</si>
  <si>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</si>
  <si>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</si>
  <si>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</si>
  <si>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</si>
  <si>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</si>
  <si>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</si>
  <si>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</si>
  <si>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</si>
  <si>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</si>
  <si>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</si>
  <si>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</si>
  <si>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</si>
  <si>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</si>
  <si>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</si>
  <si>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</si>
  <si>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</si>
  <si>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</si>
  <si>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</si>
  <si>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</si>
  <si>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</si>
  <si>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</si>
  <si>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</si>
  <si>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</si>
  <si>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</si>
  <si>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</si>
  <si>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</si>
  <si>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</si>
  <si>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</si>
  <si>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</si>
  <si>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</si>
  <si>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</si>
  <si>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</si>
  <si>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</si>
  <si>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</si>
  <si>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</si>
  <si>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</si>
  <si>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</si>
  <si>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</si>
  <si>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</si>
  <si>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</si>
  <si>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</si>
  <si>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</si>
  <si>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</si>
  <si>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</si>
  <si>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</si>
  <si>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</si>
  <si>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</si>
  <si>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</si>
  <si>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</si>
  <si>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</si>
  <si>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</si>
  <si>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</si>
  <si>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</si>
  <si>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</si>
  <si>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</si>
  <si>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</si>
  <si>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</si>
  <si>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</si>
  <si>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</si>
  <si>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</si>
  <si>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</si>
  <si>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</si>
  <si>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</si>
  <si>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</si>
  <si>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</si>
  <si>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</si>
  <si>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</si>
  <si>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</si>
  <si>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</si>
  <si>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</si>
  <si>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</si>
  <si>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</si>
  <si>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</si>
  <si>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</si>
  <si>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</si>
  <si>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</si>
  <si>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</si>
  <si>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</si>
  <si>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</si>
  <si>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</si>
  <si>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</si>
  <si>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</si>
  <si>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</si>
  <si>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</si>
  <si>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</si>
  <si>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</si>
  <si>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</si>
  <si>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</si>
  <si>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</si>
  <si>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</si>
  <si>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</si>
  <si>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</si>
  <si>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</si>
  <si>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</si>
  <si>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</si>
  <si>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</si>
  <si>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</si>
  <si>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</si>
  <si>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</si>
  <si>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</si>
  <si>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</si>
  <si>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</si>
  <si>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</si>
  <si>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</si>
  <si>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</si>
  <si>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</si>
  <si>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</si>
  <si>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</si>
  <si>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</si>
  <si>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</si>
  <si>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</si>
  <si>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</si>
  <si>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</si>
  <si>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</si>
  <si>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</si>
  <si>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</si>
  <si>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</si>
  <si>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</si>
  <si>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</si>
  <si>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</si>
  <si>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</si>
  <si>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</si>
  <si>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</si>
  <si>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</si>
  <si>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</si>
  <si>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</si>
  <si>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</si>
  <si>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</si>
  <si>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</si>
  <si>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</si>
  <si>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</si>
  <si>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</si>
  <si>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</si>
  <si>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</si>
  <si>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</si>
  <si>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</si>
  <si>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</si>
  <si>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</si>
  <si>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</si>
  <si>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</si>
  <si>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</si>
  <si>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</si>
  <si>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</si>
  <si>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</si>
  <si>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</si>
  <si>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</si>
  <si>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</si>
  <si>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</si>
  <si>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</si>
  <si>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</si>
  <si>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</si>
  <si>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</si>
  <si>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</si>
  <si>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</si>
  <si>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</si>
  <si>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</si>
  <si>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</si>
  <si>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</si>
  <si>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</si>
  <si>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</si>
  <si>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</si>
  <si>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</si>
  <si>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</si>
  <si>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</si>
  <si>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</si>
  <si>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</si>
  <si>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</si>
  <si>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</si>
  <si>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</si>
  <si>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</si>
  <si>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</si>
  <si>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</si>
  <si>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</si>
  <si>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</si>
  <si>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</si>
  <si>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</si>
  <si>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</si>
  <si>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</si>
  <si>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</si>
  <si>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</si>
  <si>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</si>
  <si>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</si>
  <si>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</si>
  <si>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</si>
  <si>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</si>
  <si>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</si>
  <si>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</si>
  <si>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</si>
  <si>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</si>
  <si>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</si>
  <si>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</si>
  <si>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</si>
  <si>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</si>
  <si>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</si>
  <si>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</si>
  <si>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</si>
  <si>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</si>
  <si>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</si>
  <si>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</si>
  <si>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</si>
  <si>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</si>
  <si>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</si>
  <si>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</si>
  <si>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</si>
  <si>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</si>
  <si>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</si>
  <si>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</si>
  <si>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</si>
  <si>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</si>
  <si>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</si>
  <si>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</si>
  <si>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</si>
  <si>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</si>
  <si>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</si>
  <si>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</si>
  <si>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</si>
  <si>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</si>
  <si>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</si>
  <si>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</si>
  <si>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</si>
  <si>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</si>
  <si>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</si>
  <si>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</si>
  <si>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</si>
  <si>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</si>
  <si>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</si>
  <si>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</si>
  <si>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</si>
  <si>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</si>
  <si>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</si>
  <si>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</si>
  <si>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</si>
  <si>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</si>
  <si>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</si>
  <si>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</si>
  <si>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</si>
  <si>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</si>
  <si>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</si>
  <si>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</si>
  <si>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</si>
  <si>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</si>
  <si>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</si>
  <si>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</si>
  <si>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</si>
  <si>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</si>
  <si>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</si>
  <si>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</si>
  <si>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</si>
  <si>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</si>
  <si>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</si>
  <si>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</si>
  <si>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</si>
  <si>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</si>
  <si>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</si>
  <si>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</si>
  <si>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</si>
  <si>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</si>
  <si>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</si>
  <si>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</si>
  <si>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</si>
  <si>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</si>
  <si>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</si>
  <si>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</si>
  <si>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</si>
  <si>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</si>
  <si>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</si>
  <si>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</si>
  <si>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</si>
  <si>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</si>
  <si>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</si>
  <si>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</si>
  <si>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</si>
  <si>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</si>
  <si>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</si>
  <si>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</si>
  <si>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</si>
  <si>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</si>
  <si>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</si>
  <si>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</si>
  <si>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</si>
  <si>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</si>
  <si>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</si>
  <si>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</si>
  <si>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</si>
  <si>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</si>
  <si>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</si>
  <si>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</si>
  <si>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</si>
  <si>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</si>
  <si>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</si>
  <si>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</si>
  <si>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</si>
  <si>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</si>
  <si>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</si>
  <si>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</si>
  <si>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</si>
  <si>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</si>
  <si>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</si>
  <si>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</si>
  <si>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</si>
  <si>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</si>
  <si>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</si>
  <si>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</si>
  <si>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</si>
  <si>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</si>
  <si>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</si>
  <si>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</si>
  <si>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</si>
  <si>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</si>
  <si>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</si>
  <si>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</si>
  <si>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</si>
  <si>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</si>
  <si>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</si>
  <si>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</si>
  <si>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</si>
  <si>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</si>
  <si>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</si>
  <si>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</si>
  <si>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</si>
  <si>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</si>
  <si>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</si>
  <si>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</si>
  <si>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</si>
  <si>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</si>
  <si>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</si>
  <si>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</si>
  <si>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</si>
  <si>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</si>
  <si>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</si>
  <si>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</si>
  <si>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</si>
  <si>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</si>
  <si>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</si>
  <si>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</si>
  <si>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</si>
  <si>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</si>
  <si>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</si>
  <si>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</si>
  <si>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</si>
  <si>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</si>
  <si>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</si>
  <si>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</si>
  <si>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</si>
  <si>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</si>
  <si>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</si>
  <si>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</si>
  <si>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</si>
  <si>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</si>
  <si>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</si>
  <si>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</si>
  <si>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</si>
  <si>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</si>
  <si>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</si>
  <si>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</si>
  <si>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</si>
  <si>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</si>
  <si>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</si>
  <si>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</si>
  <si>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</si>
  <si>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</si>
  <si>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</si>
  <si>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</si>
  <si>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</si>
  <si>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</si>
  <si>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</si>
  <si>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</si>
  <si>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</si>
  <si>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</si>
  <si>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</si>
  <si>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</si>
  <si>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</si>
  <si>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</si>
  <si>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</si>
  <si>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</si>
  <si>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</si>
  <si>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</si>
  <si>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</si>
  <si>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</si>
  <si>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</si>
  <si>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</si>
  <si>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</si>
  <si>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</si>
  <si>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</si>
  <si>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</si>
  <si>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</si>
  <si>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</si>
  <si>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</si>
  <si>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</si>
  <si>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</si>
  <si>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</si>
  <si>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</si>
  <si>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</si>
  <si>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</si>
  <si>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</si>
  <si>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</si>
  <si>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</si>
  <si>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</si>
  <si>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</si>
  <si>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</si>
  <si>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</si>
  <si>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</si>
  <si>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</si>
  <si>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</si>
  <si>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</si>
  <si>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</si>
  <si>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</si>
  <si>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</si>
  <si>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</si>
  <si>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</si>
  <si>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</si>
  <si>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</si>
  <si>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</si>
  <si>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</si>
  <si>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</si>
  <si>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</si>
  <si>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</si>
  <si>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</si>
  <si>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</si>
  <si>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</si>
  <si>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</si>
  <si>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</si>
  <si>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</si>
  <si>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</si>
  <si>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</si>
  <si>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</si>
  <si>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</si>
  <si>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</si>
  <si>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</si>
  <si>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</si>
  <si>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</si>
  <si>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</si>
  <si>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</si>
  <si>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</si>
  <si>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</si>
  <si>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</si>
  <si>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</si>
  <si>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</si>
  <si>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</si>
  <si>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</si>
  <si>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</si>
  <si>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</si>
  <si>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</si>
  <si>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</si>
  <si>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</si>
  <si>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</si>
  <si>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</si>
  <si>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</si>
  <si>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</si>
  <si>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</si>
  <si>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</si>
  <si>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</si>
  <si>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</si>
  <si>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</si>
  <si>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</si>
  <si>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</si>
  <si>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</si>
  <si>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</si>
  <si>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</si>
  <si>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</si>
  <si>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</si>
  <si>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</si>
  <si>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</si>
  <si>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</si>
  <si>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</si>
  <si>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</si>
  <si>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</si>
  <si>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</si>
  <si>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</si>
  <si>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</si>
  <si>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</si>
  <si>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</si>
  <si>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</si>
  <si>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</si>
  <si>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</si>
  <si>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</si>
  <si>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</si>
  <si>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</si>
  <si>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</si>
  <si>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</si>
  <si>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</si>
  <si>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</si>
  <si>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</si>
  <si>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</si>
  <si>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</si>
  <si>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</si>
  <si>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</si>
  <si>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</si>
  <si>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</si>
  <si>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</si>
  <si>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</si>
  <si>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</si>
  <si>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</si>
  <si>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</si>
  <si>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</si>
  <si>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</si>
  <si>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</si>
  <si>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</si>
  <si>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</si>
  <si>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</si>
  <si>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</si>
  <si>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</si>
  <si>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</si>
  <si>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</si>
  <si>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</si>
  <si>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</si>
  <si>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</si>
  <si>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</si>
  <si>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</si>
  <si>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</si>
  <si>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</si>
  <si>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</si>
  <si>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农村供水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</si>
  <si>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</si>
  <si>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</si>
  <si>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</si>
  <si>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</si>
  <si>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</si>
  <si>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</si>
  <si>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</si>
  <si>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巩固脱贫攻坚成果衔接乡村振兴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</si>
  <si>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</si>
  <si>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</si>
  <si>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</si>
  <si>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</si>
  <si>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</si>
  <si>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</si>
  <si>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</si>
  <si>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</si>
  <si>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</si>
  <si>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</si>
  <si>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</si>
  <si>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</si>
  <si>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</si>
  <si>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</si>
  <si>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</si>
  <si>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其他巩固脱贫攻坚成果衔接乡村振兴支出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</si>
  <si>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</si>
  <si>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</si>
  <si>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</si>
  <si>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</si>
  <si>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</si>
  <si>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</si>
  <si>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</si>
  <si>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</si>
  <si>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</si>
  <si>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</si>
  <si>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</si>
  <si>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</si>
  <si>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</si>
  <si>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</si>
  <si>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</si>
  <si>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</si>
  <si>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</si>
  <si>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</si>
  <si>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</si>
  <si>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</si>
  <si>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</si>
  <si>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</si>
  <si>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</si>
  <si>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</si>
  <si>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</si>
  <si>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</si>
  <si>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</si>
  <si>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</si>
  <si>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</si>
  <si>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</si>
  <si>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</si>
  <si>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</si>
  <si>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</si>
  <si>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</si>
  <si>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</si>
  <si>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</si>
  <si>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</si>
  <si>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</si>
  <si>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</si>
  <si>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</si>
  <si>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</si>
  <si>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</si>
  <si>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</si>
  <si>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</si>
  <si>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</si>
  <si>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</si>
  <si>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</si>
  <si>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</si>
  <si>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</si>
  <si>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</si>
  <si>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</si>
  <si>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</si>
  <si>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</si>
  <si>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</si>
  <si>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</si>
  <si>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</si>
  <si>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</si>
  <si>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</si>
  <si>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</si>
  <si>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</si>
  <si>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</si>
  <si>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</si>
  <si>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</si>
  <si>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</si>
  <si>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</si>
  <si>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</si>
  <si>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</si>
  <si>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</si>
  <si>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</si>
  <si>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</si>
  <si>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</si>
  <si>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</si>
  <si>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</si>
  <si>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</si>
  <si>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</si>
  <si>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</si>
  <si>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</si>
  <si>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</si>
  <si>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</si>
  <si>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</si>
  <si>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</si>
  <si>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</si>
  <si>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</si>
  <si>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</si>
  <si>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</si>
  <si>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</si>
  <si>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</si>
  <si>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</si>
  <si>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</si>
  <si>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</si>
  <si>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</si>
  <si>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</si>
  <si>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</si>
  <si>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</si>
  <si>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</si>
  <si>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</si>
  <si>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</si>
  <si>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</si>
  <si>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</si>
  <si>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</si>
  <si>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</si>
  <si>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</si>
  <si>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</si>
  <si>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</si>
  <si>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</si>
  <si>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</si>
  <si>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</si>
  <si>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</si>
  <si>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</si>
  <si>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</si>
  <si>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</si>
  <si>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</si>
  <si>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</si>
  <si>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</si>
  <si>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</si>
  <si>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</si>
  <si>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</si>
  <si>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</si>
  <si>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</si>
  <si>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</si>
  <si>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</si>
  <si>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</si>
  <si>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</si>
  <si>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</si>
  <si>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</si>
  <si>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</si>
  <si>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</si>
  <si>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</si>
  <si>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</si>
  <si>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</si>
  <si>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</si>
  <si>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</si>
  <si>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</si>
  <si>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</si>
  <si>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</si>
  <si>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</si>
  <si>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</si>
  <si>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</si>
  <si>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</si>
  <si>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</si>
  <si>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</si>
  <si>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</si>
  <si>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</si>
  <si>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</si>
  <si>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</si>
  <si>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</si>
  <si>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</si>
  <si>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</si>
  <si>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</si>
  <si>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</si>
  <si>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</si>
  <si>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</si>
  <si>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</si>
  <si>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</si>
  <si>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</si>
  <si>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</si>
  <si>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</si>
  <si>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</si>
  <si>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</si>
  <si>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</si>
  <si>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</si>
  <si>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</si>
  <si>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</si>
  <si>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</si>
  <si>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</si>
  <si>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</si>
  <si>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</si>
  <si>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</si>
  <si>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</si>
  <si>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</si>
  <si>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</si>
  <si>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</si>
  <si>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</si>
  <si>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</si>
  <si>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</si>
  <si>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</si>
  <si>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</si>
  <si>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</si>
  <si>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</si>
  <si>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</si>
  <si>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</si>
  <si>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</si>
  <si>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</si>
  <si>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</si>
  <si>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</si>
  <si>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</si>
  <si>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</si>
  <si>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</si>
  <si>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</si>
  <si>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</si>
  <si>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</si>
  <si>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</si>
  <si>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</si>
  <si>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</si>
  <si>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</si>
  <si>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</si>
  <si>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</si>
  <si>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</si>
  <si>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</si>
  <si>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</si>
  <si>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</si>
  <si>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</si>
  <si>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</si>
  <si>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</si>
  <si>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</si>
  <si>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</si>
  <si>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</si>
  <si>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</si>
  <si>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</si>
  <si>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</si>
  <si>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</si>
  <si>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</si>
  <si>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</si>
  <si>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</si>
  <si>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</si>
  <si>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</si>
  <si>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</si>
  <si>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</si>
  <si>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</si>
  <si>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</si>
  <si>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</si>
  <si>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</si>
  <si>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</si>
  <si>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</si>
  <si>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</si>
  <si>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</si>
  <si>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</si>
  <si>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</si>
  <si>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</si>
  <si>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</si>
  <si>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</si>
  <si>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</si>
  <si>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</si>
  <si>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</si>
  <si>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</si>
  <si>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</si>
  <si>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</si>
  <si>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</si>
  <si>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</si>
  <si>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</si>
  <si>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</si>
  <si>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</si>
  <si>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</si>
  <si>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</si>
  <si>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</si>
  <si>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</si>
  <si>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</si>
  <si>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</si>
  <si>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</si>
  <si>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</si>
  <si>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</si>
  <si>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</si>
  <si>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</si>
  <si>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</si>
  <si>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</si>
  <si>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</si>
  <si>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</si>
  <si>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</si>
  <si>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</si>
  <si>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</si>
  <si>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</si>
  <si>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</si>
  <si>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</si>
  <si>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</si>
  <si>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</si>
  <si>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</si>
  <si>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</si>
  <si>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</si>
  <si>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</si>
  <si>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</si>
  <si>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</si>
  <si>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</si>
  <si>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</si>
  <si>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</si>
  <si>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</si>
  <si>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</si>
  <si>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</si>
  <si>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</si>
  <si>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</si>
  <si>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</si>
  <si>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</si>
  <si>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</si>
  <si>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</si>
  <si>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</si>
  <si>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</si>
  <si>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</si>
  <si>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</si>
  <si>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</si>
  <si>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</si>
  <si>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</si>
  <si>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</si>
  <si>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</si>
  <si>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</si>
  <si>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</si>
  <si>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</si>
  <si>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</si>
  <si>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</si>
  <si>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</si>
  <si>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</si>
  <si>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</si>
  <si>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</si>
  <si>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</si>
  <si>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</si>
  <si>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</si>
  <si>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</si>
  <si>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</si>
  <si>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</si>
  <si>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</si>
  <si>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</si>
  <si>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</si>
  <si>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</si>
  <si>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</si>
  <si>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</si>
  <si>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</si>
  <si>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</si>
  <si>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</si>
  <si>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</si>
  <si>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</si>
  <si>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</si>
  <si>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</si>
  <si>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</si>
  <si>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</si>
  <si>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</si>
  <si>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</si>
  <si>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</si>
  <si>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</si>
  <si>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</si>
  <si>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</si>
  <si>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</si>
  <si>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</si>
  <si>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</si>
  <si>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</si>
  <si>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</si>
  <si>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</si>
  <si>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</si>
  <si>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</si>
  <si>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</si>
  <si>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</si>
  <si>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</si>
  <si>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</si>
  <si>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</si>
  <si>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</si>
  <si>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</si>
  <si>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</si>
  <si>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</si>
  <si>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</si>
  <si>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</si>
  <si>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</si>
  <si>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</si>
  <si>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</si>
  <si>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</si>
  <si>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</si>
  <si>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</si>
  <si>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</si>
  <si>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</si>
  <si>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</si>
  <si>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</si>
  <si>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</si>
  <si>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</si>
  <si>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</si>
  <si>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</si>
  <si>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</si>
  <si>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</si>
  <si>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</si>
  <si>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</si>
  <si>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</si>
  <si>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</si>
  <si>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</si>
  <si>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</si>
  <si>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</si>
  <si>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</si>
  <si>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</si>
  <si>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</si>
  <si>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</si>
  <si>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</si>
  <si>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</si>
  <si>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</si>
  <si>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</si>
  <si>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</si>
  <si>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</si>
  <si>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</si>
  <si>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</si>
  <si>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</si>
  <si>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</si>
  <si>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</si>
  <si>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</si>
  <si>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</si>
  <si>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</si>
  <si>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</si>
  <si>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</si>
  <si>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</si>
  <si>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</si>
  <si>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</si>
  <si>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</si>
  <si>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</si>
  <si>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</si>
  <si>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</si>
  <si>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</si>
  <si>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</si>
  <si>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</si>
  <si>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</si>
  <si>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</si>
  <si>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</si>
  <si>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</si>
  <si>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</si>
  <si>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</si>
  <si>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</si>
  <si>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</si>
  <si>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</si>
  <si>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</si>
  <si>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</si>
  <si>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</si>
  <si>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</si>
  <si>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</si>
  <si>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</si>
  <si>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</si>
  <si>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</si>
  <si>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</si>
  <si>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</si>
  <si>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</si>
  <si>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</si>
  <si>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</si>
  <si>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</si>
  <si>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</si>
  <si>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</si>
  <si>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</si>
  <si>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</si>
  <si>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</si>
  <si>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</si>
  <si>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</si>
  <si>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</si>
  <si>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</si>
  <si>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</si>
  <si>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</si>
  <si>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</si>
  <si>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</si>
  <si>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</si>
  <si>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</si>
  <si>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</si>
  <si>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</si>
  <si>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</si>
  <si>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</si>
  <si>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</si>
  <si>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</si>
  <si>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</si>
  <si>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</si>
  <si>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</si>
  <si>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</si>
  <si>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</si>
  <si>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</si>
  <si>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</si>
  <si>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</si>
  <si>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</si>
  <si>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</si>
  <si>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</si>
  <si>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</si>
  <si>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2210110</t>
  </si>
  <si>
    <t xml:space="preserve">      保障性租赁住房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</si>
  <si>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</si>
  <si>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</si>
  <si>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</si>
  <si>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</si>
  <si>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</si>
  <si>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</si>
  <si>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</si>
  <si>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</si>
  <si>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</si>
  <si>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</si>
  <si>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</si>
  <si>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</si>
  <si>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</si>
  <si>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</si>
  <si>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</si>
  <si>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</si>
  <si>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</si>
  <si>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</si>
  <si>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</si>
  <si>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</si>
  <si>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</si>
  <si>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</si>
  <si>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</si>
  <si>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</si>
  <si>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</si>
  <si>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</si>
  <si>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</si>
  <si>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</si>
  <si>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</si>
  <si>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</si>
  <si>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</si>
  <si>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</si>
  <si>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</si>
  <si>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</si>
  <si>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</si>
  <si>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</si>
  <si>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</si>
  <si>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</si>
  <si>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</si>
  <si>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</si>
  <si>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</si>
  <si>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</si>
  <si>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</si>
  <si>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</si>
  <si>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</si>
  <si>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</si>
  <si>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</si>
  <si>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</si>
  <si>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</si>
  <si>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</si>
  <si>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</si>
  <si>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</si>
  <si>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</si>
  <si>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</si>
  <si>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</si>
  <si>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</si>
  <si>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</si>
  <si>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</si>
  <si>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</si>
  <si>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</si>
  <si>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</si>
  <si>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</si>
  <si>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</si>
  <si>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</si>
  <si>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</si>
  <si>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</si>
  <si>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</si>
  <si>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</si>
  <si>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</si>
  <si>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</si>
  <si>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</si>
  <si>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</si>
  <si>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</si>
  <si>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</si>
  <si>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</si>
  <si>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</si>
  <si>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</si>
  <si>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</si>
  <si>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</si>
  <si>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</si>
  <si>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</si>
  <si>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</si>
  <si>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</si>
  <si>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</si>
  <si>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</si>
  <si>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</si>
  <si>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</si>
  <si>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</si>
  <si>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</si>
  <si>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</si>
  <si>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</si>
  <si>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</si>
  <si>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</si>
  <si>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</si>
  <si>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</si>
  <si>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</si>
  <si>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</si>
  <si>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</si>
  <si>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</si>
  <si>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</si>
  <si>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</si>
  <si>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</si>
  <si>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</si>
  <si>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</si>
  <si>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</si>
  <si>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</si>
  <si>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</si>
  <si>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</si>
  <si>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</si>
  <si>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</si>
  <si>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</si>
  <si>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</si>
  <si>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</si>
  <si>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</si>
  <si>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</si>
  <si>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</si>
  <si>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</si>
  <si>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</si>
  <si>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</si>
  <si>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</si>
  <si>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</si>
  <si>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</si>
  <si>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</si>
  <si>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</si>
  <si>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</si>
  <si>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</si>
  <si>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</si>
  <si>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2240250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</si>
  <si>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</si>
  <si>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</si>
  <si>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</si>
  <si>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</si>
  <si>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</si>
  <si>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</si>
  <si>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</si>
  <si>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</si>
  <si>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</si>
  <si>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</si>
  <si>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</si>
  <si>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</si>
  <si>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</si>
  <si>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</si>
  <si>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</si>
  <si>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</si>
  <si>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</si>
  <si>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</si>
  <si>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</si>
  <si>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</si>
  <si>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</si>
  <si>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</si>
  <si>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</si>
  <si>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</si>
  <si>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</si>
  <si>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</si>
  <si>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</si>
  <si>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</si>
  <si>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</si>
  <si>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</si>
  <si>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</si>
  <si>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</si>
  <si>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</si>
  <si>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</si>
  <si>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</si>
  <si>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</si>
  <si>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</si>
  <si>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</si>
  <si>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</si>
  <si>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</si>
  <si>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</si>
  <si>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</si>
  <si>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</si>
  <si>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</si>
  <si>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</si>
  <si>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</si>
  <si>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</si>
  <si>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</si>
  <si>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</si>
  <si>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</si>
  <si>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</si>
  <si>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</si>
  <si>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</si>
  <si>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</si>
  <si>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</si>
  <si>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</si>
  <si>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</si>
  <si>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</si>
  <si>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>229</t>
  </si>
  <si>
    <t>22902</t>
  </si>
  <si>
    <t xml:space="preserve">    年初预留</t>
  </si>
  <si>
    <t>22999</t>
  </si>
  <si>
    <t>232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</si>
  <si>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</si>
  <si>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</si>
  <si>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</si>
  <si>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</si>
  <si>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</si>
  <si>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</si>
  <si>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</si>
  <si>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</si>
  <si>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</si>
  <si>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</si>
  <si>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</si>
  <si>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23303</t>
  </si>
  <si>
    <t xml:space="preserve">    地方政府一般债务发行费用支出</t>
  </si>
  <si>
    <t>表六</t>
  </si>
  <si>
    <t>合计</t>
  </si>
  <si>
    <t>财力安排</t>
  </si>
  <si>
    <t>专项转移支付收入安排</t>
  </si>
  <si>
    <t>动用上年结余安排</t>
  </si>
  <si>
    <t>政府债务资金</t>
  </si>
  <si>
    <t>其他资金</t>
  </si>
  <si>
    <t>政府一般债券</t>
  </si>
  <si>
    <t>表七</t>
  </si>
  <si>
    <t>2024年顺河区本级一般公共预算基本支出预算表                  （按政府预算支出经济分类科目）</t>
  </si>
  <si>
    <t>科目编码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</si>
  <si>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</si>
  <si>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</si>
  <si>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</si>
  <si>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</si>
  <si>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</si>
  <si>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</si>
  <si>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</si>
  <si>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</si>
  <si>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</si>
  <si>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</si>
  <si>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</si>
  <si>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</si>
  <si>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</si>
  <si>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</si>
  <si>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</si>
  <si>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</si>
  <si>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</si>
  <si>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</si>
  <si>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</si>
  <si>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</si>
  <si>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</si>
  <si>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</si>
  <si>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</si>
  <si>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</si>
  <si>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</si>
  <si>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</si>
  <si>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</si>
  <si>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</si>
  <si>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</si>
  <si>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</si>
  <si>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</si>
  <si>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</si>
  <si>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</si>
  <si>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</si>
  <si>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</si>
  <si>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</si>
  <si>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</si>
  <si>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</si>
  <si>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</si>
  <si>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</si>
  <si>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</si>
  <si>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</si>
  <si>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</si>
  <si>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</si>
  <si>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</si>
  <si>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</si>
  <si>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</si>
  <si>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</si>
  <si>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</si>
  <si>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</si>
  <si>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</si>
  <si>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</si>
  <si>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</si>
  <si>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</si>
  <si>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</si>
  <si>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</si>
  <si>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</si>
  <si>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</si>
  <si>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</si>
  <si>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预留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</si>
  <si>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</si>
  <si>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</si>
  <si>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</si>
  <si>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</si>
  <si>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>上下级政府间转移性支出</t>
  </si>
  <si>
    <t>合计：</t>
  </si>
  <si>
    <t>表八</t>
  </si>
  <si>
    <t>2024年顺河区本级一般公共预算“三公”经费支出预算表</t>
  </si>
  <si>
    <t>项    目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</si>
  <si>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</si>
  <si>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</si>
  <si>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</si>
  <si>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</si>
  <si>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</si>
  <si>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</si>
  <si>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>表九</t>
  </si>
  <si>
    <t>2024年顺河区税收返还和转移支付预算表</t>
  </si>
  <si>
    <t>单位:万元</t>
  </si>
  <si>
    <t>项   目</t>
  </si>
  <si>
    <t>上级对我区税收返还和转移支付</t>
  </si>
  <si>
    <t>区本级留用</t>
  </si>
  <si>
    <t>补助乡</t>
  </si>
  <si>
    <t>合   计</t>
  </si>
  <si>
    <t>税收返还</t>
  </si>
  <si>
    <t>增值税税收返还</t>
  </si>
  <si>
    <t>增值税税收五五分享税收返还</t>
  </si>
  <si>
    <t>所得税基数返还</t>
  </si>
  <si>
    <t xml:space="preserve">      成品油税费改革税收返还收入</t>
  </si>
  <si>
    <t>一般性转移支付</t>
  </si>
  <si>
    <t>均衡性转移支付</t>
  </si>
  <si>
    <t>基本养老金转移支付</t>
  </si>
  <si>
    <t>固定数额补助</t>
  </si>
  <si>
    <t>民族地区转移支付</t>
  </si>
  <si>
    <t>贫困地区转移支付</t>
  </si>
  <si>
    <t>结算补助</t>
  </si>
  <si>
    <t>基本养老金转移支付收入</t>
  </si>
  <si>
    <t xml:space="preserve">公共安全共同财政事权转移支付收入
</t>
  </si>
  <si>
    <t>教育共同财政事权转移支付收入</t>
  </si>
  <si>
    <t>社会保障和就业共同财政事权转移支付收入</t>
  </si>
  <si>
    <t>卫生健康共同财政事权转移支付收入</t>
  </si>
  <si>
    <t xml:space="preserve">农林水共同财政事权转移支付收入
</t>
  </si>
  <si>
    <t>县级基本财力保障机制奖补资金收入</t>
  </si>
  <si>
    <t>专项转移支付</t>
  </si>
  <si>
    <t>一般公共服务类</t>
  </si>
  <si>
    <t>国防类</t>
  </si>
  <si>
    <t>公共安全类</t>
  </si>
  <si>
    <t>教育发展类</t>
  </si>
  <si>
    <t>文化旅游体育与传媒类</t>
  </si>
  <si>
    <t>社会保障和就业类</t>
  </si>
  <si>
    <t>卫生健康类</t>
  </si>
  <si>
    <t>节能环保类</t>
  </si>
  <si>
    <t>城乡社区类</t>
  </si>
  <si>
    <t>农林水发展类</t>
  </si>
  <si>
    <t>商业服务业等</t>
  </si>
  <si>
    <t>住房保障</t>
  </si>
  <si>
    <t>灾害防治及应急管理</t>
  </si>
  <si>
    <t>表十</t>
  </si>
  <si>
    <t>预算科目</t>
  </si>
  <si>
    <t>小型水库移民扶助基金收入</t>
  </si>
  <si>
    <t>国有土地使用权出让收入</t>
  </si>
  <si>
    <t>大中型水库移民后期扶持基金支出</t>
  </si>
  <si>
    <t>大中型水库库区基金收入</t>
  </si>
  <si>
    <t>彩票公益金收入</t>
  </si>
  <si>
    <t>国有土地使用权出让收入安排的支出</t>
  </si>
  <si>
    <t>彩票发行机构和销售机构的业务费</t>
  </si>
  <si>
    <t>国有土地收益基金安排的支出</t>
  </si>
  <si>
    <t>国家电影事业发展专项资金</t>
  </si>
  <si>
    <t>农业土地开发资金安排的支出</t>
  </si>
  <si>
    <t>车辆通行费</t>
  </si>
  <si>
    <t>城市基础设施配套费安排的支出</t>
  </si>
  <si>
    <t>其他政府性基金收入</t>
  </si>
  <si>
    <t>大中型水库库区基金安排的支出</t>
  </si>
  <si>
    <t>车辆通行费对应专项债务收入安排的支出</t>
  </si>
  <si>
    <t xml:space="preserve">      其他地方自行试点项目收益专项债券收入安排的支出</t>
  </si>
  <si>
    <t>彩票公益金安排的支出</t>
  </si>
  <si>
    <t>其他政府性基金债务付息支出</t>
  </si>
  <si>
    <t>本级政府性基金收入</t>
  </si>
  <si>
    <t>本级政府性基金支出</t>
  </si>
  <si>
    <t>下级上解收入</t>
  </si>
  <si>
    <t>地方政府专项债务还本支出</t>
  </si>
  <si>
    <t>上年结转收入</t>
  </si>
  <si>
    <t xml:space="preserve"> 地方政府专项债务转贷收入</t>
  </si>
  <si>
    <t>表十一</t>
  </si>
  <si>
    <t>表十二</t>
  </si>
  <si>
    <t>2023年执行数</t>
  </si>
  <si>
    <t>预算数较上年执行数%</t>
  </si>
  <si>
    <t>政府性基金收入</t>
  </si>
  <si>
    <t>备注：我区无政府性基金收入</t>
  </si>
  <si>
    <t>表十三</t>
  </si>
  <si>
    <t>政府性基金支出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</si>
  <si>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</si>
  <si>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</si>
  <si>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</si>
  <si>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</si>
  <si>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</si>
  <si>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</si>
  <si>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</si>
  <si>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</si>
  <si>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</si>
  <si>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</si>
  <si>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</si>
  <si>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表十四</t>
  </si>
  <si>
    <t>当年收入安排数</t>
  </si>
  <si>
    <t>调入资金安排数</t>
  </si>
  <si>
    <t>上年结转收入安排数</t>
  </si>
  <si>
    <t>上级补助收入安排数</t>
  </si>
  <si>
    <t>地方政府专项债务转贷收入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</si>
  <si>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</si>
  <si>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</si>
  <si>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</si>
  <si>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</si>
  <si>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</si>
  <si>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旅游发展基金支出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</si>
  <si>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</si>
  <si>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</si>
  <si>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</si>
  <si>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</si>
  <si>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</si>
  <si>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</si>
  <si>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</si>
  <si>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</si>
  <si>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回收处理费用补贴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</si>
  <si>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信息系统建设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</si>
  <si>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基金征管经费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</si>
  <si>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其他废弃电器电子产品处理基金支出</t>
    </r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</si>
  <si>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</si>
  <si>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</si>
  <si>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</si>
  <si>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</si>
  <si>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</si>
  <si>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</si>
  <si>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</si>
  <si>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</si>
  <si>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</si>
  <si>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</si>
  <si>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公共租赁住房支出</t>
    </r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</si>
  <si>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</si>
  <si>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</si>
  <si>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</si>
  <si>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</si>
  <si>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</si>
  <si>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</si>
  <si>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</si>
  <si>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</si>
  <si>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</si>
  <si>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</si>
  <si>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</si>
  <si>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</si>
  <si>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</si>
  <si>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</si>
  <si>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</si>
  <si>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</si>
  <si>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</si>
  <si>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</si>
  <si>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</si>
  <si>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</si>
  <si>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</si>
  <si>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</si>
  <si>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</si>
  <si>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</si>
  <si>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</si>
  <si>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</si>
  <si>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</si>
  <si>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</si>
  <si>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海南省高等级公路车辆通行附加费及对应专项债务收入安排的支出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</si>
  <si>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</si>
  <si>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</si>
  <si>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</si>
  <si>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</si>
  <si>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</si>
  <si>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</si>
  <si>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</si>
  <si>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</si>
  <si>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</si>
  <si>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</si>
  <si>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</si>
  <si>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</si>
  <si>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</si>
  <si>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</si>
  <si>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</si>
  <si>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</si>
  <si>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</si>
  <si>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</si>
  <si>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</si>
  <si>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</si>
  <si>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</si>
  <si>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</si>
  <si>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</si>
  <si>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</si>
  <si>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</si>
  <si>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</si>
  <si>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</si>
  <si>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</si>
  <si>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</si>
  <si>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</si>
  <si>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</si>
  <si>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</si>
  <si>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</si>
  <si>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</si>
  <si>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</si>
  <si>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</si>
  <si>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</si>
  <si>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技术研发与推广</t>
  </si>
  <si>
    <t xml:space="preserve">      宣传</t>
  </si>
  <si>
    <t xml:space="preserve">      其他散装水泥专项资金支出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</si>
  <si>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</si>
  <si>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</si>
  <si>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</si>
  <si>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</si>
  <si>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</si>
  <si>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</si>
  <si>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</si>
  <si>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</si>
  <si>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</si>
  <si>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</si>
  <si>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</si>
  <si>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</si>
  <si>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</si>
  <si>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</si>
  <si>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</si>
  <si>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</si>
  <si>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</si>
  <si>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</si>
  <si>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</si>
  <si>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</si>
  <si>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</si>
  <si>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</si>
  <si>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</si>
  <si>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</si>
  <si>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</si>
  <si>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</si>
  <si>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</si>
  <si>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</si>
  <si>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</si>
  <si>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</si>
  <si>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 xml:space="preserve">      其他政府性基金债务付息支出</t>
  </si>
  <si>
    <t>表十五</t>
  </si>
  <si>
    <t>2024年顺河区政府性基金转移支付预算表</t>
  </si>
  <si>
    <t>上级对我区转移支付</t>
  </si>
  <si>
    <t xml:space="preserve"> 旅游发展基金支出</t>
  </si>
  <si>
    <t>小型水库移民扶助基金安排的支出</t>
  </si>
  <si>
    <t>大中型水库移民后期扶持基金安排的支出</t>
  </si>
  <si>
    <t xml:space="preserve">     农村基础设施建设支出</t>
  </si>
  <si>
    <t>港口建设费安排的支出</t>
  </si>
  <si>
    <t xml:space="preserve">     其他国有土地收益基金支出</t>
  </si>
  <si>
    <t>新型墙体材料专项基金安排的支出</t>
  </si>
  <si>
    <t>其它支出</t>
  </si>
  <si>
    <t>彩票发行销售机构业务费安排的支出</t>
  </si>
  <si>
    <t xml:space="preserve">  其他地方自行试点项目收益专项债券收入安排的支出</t>
  </si>
  <si>
    <t>表十六</t>
  </si>
  <si>
    <t>2023年和2024年政府一般债务限额余额情况表</t>
  </si>
  <si>
    <t>执行数</t>
  </si>
  <si>
    <t>区本级</t>
  </si>
  <si>
    <t>乡级</t>
  </si>
  <si>
    <t>一、2023年末政府一般债务余额实际数</t>
  </si>
  <si>
    <t>二、2023年末政府一般债务余额限额</t>
  </si>
  <si>
    <t>三、2023年政府一般债务发行额</t>
  </si>
  <si>
    <t>四、2023年政府一般债务还本额</t>
  </si>
  <si>
    <t>五、2024年末政府一般债务余额预计执行数</t>
  </si>
  <si>
    <t>六、2024年提前下达政府一般债务新增限额</t>
  </si>
  <si>
    <t>七、2024年初下达政府债务预算安排</t>
  </si>
  <si>
    <t>备注：1.债务余额含政府负有偿还责任的外债余额。</t>
  </si>
  <si>
    <t xml:space="preserve">      2.2023年全区汇总一般债务付息支出 300万元，其中区本级300万元 </t>
  </si>
  <si>
    <t xml:space="preserve">      3.2024年区本级预算安排政府一般债券付息支出318万元。</t>
  </si>
  <si>
    <t>表十八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</si>
  <si>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</si>
  <si>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</si>
  <si>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</si>
  <si>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</si>
  <si>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</si>
  <si>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</si>
  <si>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</si>
  <si>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</si>
  <si>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</si>
  <si>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</si>
  <si>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</si>
  <si>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</si>
  <si>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专项转移支付收入</t>
  </si>
  <si>
    <t>表十七</t>
  </si>
  <si>
    <t>顺河区2023年-2024年政府专项债务限额余额情况表</t>
  </si>
  <si>
    <t>一、2023年末政府专项债务余额实际数</t>
  </si>
  <si>
    <t>二、2023年末政府专项债务余额限额</t>
  </si>
  <si>
    <t>三、2023年政府专项债务发行额</t>
  </si>
  <si>
    <t>四、2023年政府专项债务还本额</t>
  </si>
  <si>
    <t>五、2024年末政府专项债务余额预计执行数</t>
  </si>
  <si>
    <t>六、2024年提前下达政府专项债务新增限额</t>
  </si>
  <si>
    <t>表十九</t>
  </si>
  <si>
    <t>2024年顺河区本级国有资本经营收支预算总表</t>
  </si>
  <si>
    <t>表二十</t>
  </si>
  <si>
    <t>2024年国有资本经营预算转移支付预算表</t>
  </si>
  <si>
    <t>上级对我区转移支付预算数</t>
  </si>
  <si>
    <t>区对乡转移支付预算数</t>
  </si>
  <si>
    <t xml:space="preserve">    国有企业退休人员社会化管理补助支出</t>
  </si>
  <si>
    <t>合     计</t>
  </si>
  <si>
    <t>表二十一</t>
  </si>
  <si>
    <t>2023年预算</t>
  </si>
  <si>
    <t>一、收入</t>
  </si>
  <si>
    <t>一、支出</t>
  </si>
  <si>
    <t>企业职工基本养老保险基金收入</t>
  </si>
  <si>
    <t>企业职工基本养老保险基金支出</t>
  </si>
  <si>
    <t>失业保险基金收入</t>
  </si>
  <si>
    <t>失业保险基金支出</t>
  </si>
  <si>
    <t>城镇职工基本医疗保险基金收入</t>
  </si>
  <si>
    <t>城镇职工基本医疗保险基金支出</t>
  </si>
  <si>
    <t>工伤保险基金收入</t>
  </si>
  <si>
    <t>工伤保险基金支出</t>
  </si>
  <si>
    <t>生育保险基金收入</t>
  </si>
  <si>
    <t>生育保险基金支出</t>
  </si>
  <si>
    <t>城乡居民养老保险基金收入</t>
  </si>
  <si>
    <t>城乡居民养老保险基金支出</t>
  </si>
  <si>
    <t>城乡居民基本医疗保险基金收入</t>
  </si>
  <si>
    <t>城乡居民基本医疗保险基金支出</t>
  </si>
  <si>
    <t>机关事业单位基本养老保险基金收入</t>
  </si>
  <si>
    <t>机关事业单位基本养老保险基金支出</t>
  </si>
  <si>
    <t>二、上年结余</t>
  </si>
  <si>
    <t>二、年终结余</t>
  </si>
  <si>
    <t>说明：区级社保基金预算由市级统一编列，所以我区社保基金预算表数据为0。</t>
  </si>
  <si>
    <t>表二十二</t>
  </si>
  <si>
    <t>本年收支结余</t>
  </si>
  <si>
    <t>年末滚存结余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</si>
  <si>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</si>
  <si>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</si>
  <si>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</si>
  <si>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</si>
  <si>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</si>
  <si>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</si>
  <si>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</si>
  <si>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</si>
  <si>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表二十三</t>
  </si>
  <si>
    <t>2024年预算</t>
  </si>
  <si>
    <t>表二十四</t>
  </si>
  <si>
    <t>2024年顺河区社会保险基金收入预算表</t>
  </si>
  <si>
    <t>表二十五</t>
  </si>
  <si>
    <t>2024年顺河区社会保险基金支出预算表</t>
  </si>
  <si>
    <t>表二十六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</si>
</sst>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_);[Red]\(0\)"/>
    <numFmt numFmtId="178" formatCode="0.0_ "/>
    <numFmt numFmtId="179" formatCode="0_ ;[Red]\-0\ ;"/>
    <numFmt numFmtId="180" formatCode="* #,##0;* \-#,##0;* &quot;-&quot;;@"/>
    <numFmt numFmtId="43" formatCode="_ * #,##0.00_ ;_ * \-#,##0.00_ ;_ * &quot;-&quot;??_ ;_ @_ "/>
    <numFmt numFmtId="42" formatCode="_ &quot;￥&quot;* #,##0_ ;_ &quot;￥&quot;* \-#,##0_ ;_ &quot;￥&quot;* &quot;-&quot;_ ;_ @_ "/>
    <numFmt numFmtId="181" formatCode="#,##0_);[Red]\(#,##0\)"/>
    <numFmt numFmtId="44" formatCode="_ &quot;￥&quot;* #,##0.00_ ;_ &quot;￥&quot;* \-#,##0.00_ ;_ &quot;￥&quot;* &quot;-&quot;??_ ;_ @_ "/>
    <numFmt numFmtId="182" formatCode="#,##0_ "/>
    <numFmt numFmtId="41" formatCode="_ * #,##0_ ;_ * \-#,##0_ ;_ * &quot;-&quot;_ ;_ @_ "/>
    <numFmt numFmtId="183" formatCode="0_ "/>
    <numFmt numFmtId="184" formatCode="0.0_);[Red]\(0.0\)"/>
  </numFmts>
  <fonts count="63">
    <font>
      <sz val="12"/>
      <name val="宋体"/>
      <charset val="134"/>
    </font>
    <font>
      <b/>
      <sz val="14"/>
      <name val="宋体"/>
      <charset val="134"/>
    </font>
    <font>
      <b/>
      <sz val="20"/>
      <name val="方正小标宋_GBK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方正小标宋_GBK"/>
      <charset val="134"/>
    </font>
    <font>
      <b/>
      <sz val="20"/>
      <name val="黑体"/>
      <charset val="134"/>
    </font>
    <font>
      <sz val="11"/>
      <name val="宋体"/>
      <charset val="134"/>
    </font>
    <font>
      <b/>
      <sz val="14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Times New Roman"/>
      <charset val="134"/>
    </font>
    <font>
      <sz val="18"/>
      <name val="黑体"/>
      <charset val="134"/>
    </font>
    <font>
      <sz val="16"/>
      <name val="楷体_GB2312"/>
      <charset val="134"/>
    </font>
    <font>
      <sz val="48"/>
      <name val="黑体"/>
      <charset val="134"/>
    </font>
    <font>
      <sz val="22"/>
      <name val="楷体_GB2312"/>
      <charset val="134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6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rgb="FFB2B164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</borders>
  <cellStyleXfs count="257">
    <xf numFmtId="0" fontId="0" fillId="0" borderId="0"/>
    <xf numFmtId="0" fontId="40" fillId="26" borderId="0" applyNumberFormat="0" applyBorder="0" applyAlignment="0" applyProtection="0">
      <alignment vertical="center"/>
    </xf>
    <xf numFmtId="0" fontId="8" fillId="0" borderId="0"/>
    <xf numFmtId="0" fontId="38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38" fillId="3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5" borderId="0" applyNumberFormat="0" applyBorder="0" applyAlignment="0" applyProtection="0">
      <alignment vertical="center"/>
    </xf>
    <xf numFmtId="0" fontId="8" fillId="0" borderId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0" fillId="0" borderId="0"/>
    <xf numFmtId="0" fontId="40" fillId="4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0" borderId="0"/>
    <xf numFmtId="0" fontId="40" fillId="3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0" fillId="25" borderId="22" applyNumberFormat="0" applyFont="0" applyAlignment="0" applyProtection="0">
      <alignment vertical="center"/>
    </xf>
    <xf numFmtId="0" fontId="0" fillId="0" borderId="0">
      <alignment vertical="center"/>
    </xf>
    <xf numFmtId="0" fontId="59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38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0" borderId="0"/>
    <xf numFmtId="0" fontId="54" fillId="4" borderId="18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37" borderId="23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39" fillId="7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38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4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0" fillId="25" borderId="22" applyNumberFormat="0" applyFon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47" fillId="7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2" fillId="21" borderId="18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4" borderId="16" applyNumberFormat="0" applyAlignment="0" applyProtection="0">
      <alignment vertical="center"/>
    </xf>
    <xf numFmtId="180" fontId="0" fillId="0" borderId="0" applyFon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38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/>
    <xf numFmtId="0" fontId="49" fillId="37" borderId="23" applyNumberFormat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41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30" applyFill="1" applyAlignment="1">
      <alignment horizontal="left"/>
    </xf>
    <xf numFmtId="0" fontId="1" fillId="0" borderId="0" xfId="245" applyFont="1" applyAlignment="1">
      <alignment vertical="center"/>
    </xf>
    <xf numFmtId="0" fontId="0" fillId="0" borderId="0" xfId="238" applyAlignment="1">
      <alignment vertical="center"/>
    </xf>
    <xf numFmtId="0" fontId="2" fillId="0" borderId="0" xfId="238" applyFont="1" applyAlignment="1">
      <alignment horizontal="center" vertical="center"/>
    </xf>
    <xf numFmtId="0" fontId="3" fillId="0" borderId="0" xfId="238" applyFont="1" applyAlignment="1">
      <alignment vertical="center"/>
    </xf>
    <xf numFmtId="0" fontId="3" fillId="0" borderId="1" xfId="238" applyFont="1" applyBorder="1" applyAlignment="1">
      <alignment horizontal="center" vertical="center" wrapText="1"/>
    </xf>
    <xf numFmtId="0" fontId="3" fillId="0" borderId="1" xfId="83" applyFont="1" applyBorder="1" applyAlignment="1">
      <alignment horizontal="center" vertical="center" wrapText="1"/>
    </xf>
    <xf numFmtId="183" fontId="4" fillId="0" borderId="1" xfId="23" applyNumberFormat="1" applyFont="1" applyFill="1" applyBorder="1" applyAlignment="1">
      <alignment vertical="center" wrapText="1"/>
    </xf>
    <xf numFmtId="181" fontId="4" fillId="0" borderId="1" xfId="23" applyNumberFormat="1" applyFont="1" applyFill="1" applyBorder="1" applyAlignment="1">
      <alignment horizontal="right" vertical="center" wrapText="1"/>
    </xf>
    <xf numFmtId="183" fontId="5" fillId="0" borderId="1" xfId="23" applyNumberFormat="1" applyFont="1" applyFill="1" applyBorder="1" applyAlignment="1">
      <alignment vertical="center" wrapText="1"/>
    </xf>
    <xf numFmtId="183" fontId="0" fillId="0" borderId="1" xfId="23" applyNumberFormat="1" applyFont="1" applyFill="1" applyBorder="1" applyAlignment="1">
      <alignment vertical="center" wrapText="1"/>
    </xf>
    <xf numFmtId="183" fontId="0" fillId="0" borderId="1" xfId="23" applyNumberFormat="1" applyFill="1" applyBorder="1" applyAlignment="1">
      <alignment vertical="center" wrapText="1"/>
    </xf>
    <xf numFmtId="183" fontId="0" fillId="0" borderId="1" xfId="23" applyNumberFormat="1" applyFill="1" applyBorder="1" applyAlignment="1">
      <alignment horizontal="left" vertical="center" wrapText="1"/>
    </xf>
    <xf numFmtId="183" fontId="3" fillId="0" borderId="1" xfId="23" applyNumberFormat="1" applyFont="1" applyFill="1" applyBorder="1" applyAlignment="1">
      <alignment vertical="center" wrapText="1"/>
    </xf>
    <xf numFmtId="0" fontId="3" fillId="0" borderId="1" xfId="79" applyFont="1" applyFill="1" applyBorder="1" applyAlignment="1">
      <alignment vertical="center"/>
    </xf>
    <xf numFmtId="0" fontId="3" fillId="0" borderId="1" xfId="23" applyFont="1" applyFill="1" applyBorder="1" applyAlignment="1">
      <alignment horizontal="center" vertical="center"/>
    </xf>
    <xf numFmtId="0" fontId="6" fillId="0" borderId="0" xfId="23" applyFont="1" applyFill="1" applyAlignment="1"/>
    <xf numFmtId="0" fontId="0" fillId="0" borderId="0" xfId="23"/>
    <xf numFmtId="0" fontId="2" fillId="0" borderId="0" xfId="238" applyFont="1" applyAlignment="1">
      <alignment vertical="center"/>
    </xf>
    <xf numFmtId="183" fontId="4" fillId="0" borderId="1" xfId="23" applyNumberFormat="1" applyFont="1" applyFill="1" applyBorder="1" applyAlignment="1">
      <alignment horizontal="left" vertical="center" wrapText="1"/>
    </xf>
    <xf numFmtId="183" fontId="5" fillId="0" borderId="1" xfId="23" applyNumberFormat="1" applyFont="1" applyFill="1" applyBorder="1" applyAlignment="1">
      <alignment horizontal="left" vertical="center" wrapText="1"/>
    </xf>
    <xf numFmtId="183" fontId="0" fillId="0" borderId="1" xfId="23" applyNumberFormat="1" applyFont="1" applyFill="1" applyBorder="1" applyAlignment="1">
      <alignment horizontal="left" vertical="center" wrapText="1"/>
    </xf>
    <xf numFmtId="183" fontId="3" fillId="0" borderId="1" xfId="23" applyNumberFormat="1" applyFont="1" applyFill="1" applyBorder="1" applyAlignment="1">
      <alignment horizontal="left" vertical="center" wrapText="1"/>
    </xf>
    <xf numFmtId="0" fontId="0" fillId="0" borderId="1" xfId="23" applyFont="1" applyFill="1" applyBorder="1" applyAlignment="1">
      <alignment vertical="center"/>
    </xf>
    <xf numFmtId="0" fontId="3" fillId="0" borderId="1" xfId="79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/>
    <xf numFmtId="0" fontId="0" fillId="0" borderId="0" xfId="0" applyFont="1" applyFill="1" applyAlignment="1"/>
    <xf numFmtId="3" fontId="0" fillId="0" borderId="0" xfId="0" applyNumberFormat="1" applyFill="1" applyAlignment="1" applyProtection="1"/>
    <xf numFmtId="0" fontId="7" fillId="0" borderId="0" xfId="135" applyFont="1" applyFill="1" applyAlignment="1">
      <alignment horizontal="center" vertical="center"/>
    </xf>
    <xf numFmtId="0" fontId="0" fillId="0" borderId="0" xfId="135" applyFont="1" applyFill="1" applyAlignment="1">
      <alignment vertical="center"/>
    </xf>
    <xf numFmtId="49" fontId="0" fillId="0" borderId="0" xfId="131" applyNumberFormat="1" applyFont="1" applyFill="1" applyBorder="1" applyAlignment="1" applyProtection="1">
      <alignment horizontal="right" vertical="center" wrapText="1"/>
    </xf>
    <xf numFmtId="0" fontId="3" fillId="0" borderId="2" xfId="13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49" fontId="0" fillId="0" borderId="1" xfId="131" applyNumberFormat="1" applyFont="1" applyFill="1" applyBorder="1" applyAlignment="1" applyProtection="1">
      <alignment horizontal="left" vertical="center" wrapText="1"/>
    </xf>
    <xf numFmtId="181" fontId="0" fillId="0" borderId="1" xfId="242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3" fillId="0" borderId="1" xfId="131" applyFont="1" applyBorder="1" applyAlignment="1">
      <alignment horizontal="center" vertical="center"/>
    </xf>
    <xf numFmtId="181" fontId="3" fillId="0" borderId="1" xfId="242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14" applyFont="1" applyFill="1" applyBorder="1" applyAlignment="1">
      <alignment horizontal="center" vertical="center" wrapText="1"/>
    </xf>
    <xf numFmtId="0" fontId="0" fillId="0" borderId="1" xfId="214" applyFont="1" applyFill="1" applyBorder="1" applyAlignment="1">
      <alignment vertical="center" wrapText="1"/>
    </xf>
    <xf numFmtId="181" fontId="0" fillId="0" borderId="1" xfId="0" applyNumberFormat="1" applyFill="1" applyBorder="1" applyAlignment="1">
      <alignment horizontal="right" vertical="center" wrapText="1"/>
    </xf>
    <xf numFmtId="0" fontId="0" fillId="0" borderId="1" xfId="131" applyFont="1" applyFill="1" applyBorder="1" applyAlignment="1">
      <alignment vertical="center"/>
    </xf>
    <xf numFmtId="0" fontId="3" fillId="0" borderId="1" xfId="214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214" applyFont="1" applyFill="1" applyBorder="1" applyAlignment="1">
      <alignment horizontal="left" vertical="center"/>
    </xf>
    <xf numFmtId="181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78" applyFont="1" applyFill="1" applyAlignment="1">
      <alignment vertical="center"/>
    </xf>
    <xf numFmtId="0" fontId="9" fillId="0" borderId="0" xfId="55" applyFont="1" applyAlignment="1">
      <alignment horizontal="center" vertical="center"/>
    </xf>
    <xf numFmtId="0" fontId="10" fillId="0" borderId="0" xfId="78" applyFont="1" applyFill="1" applyAlignment="1">
      <alignment vertical="center"/>
    </xf>
    <xf numFmtId="0" fontId="3" fillId="0" borderId="2" xfId="78" applyFont="1" applyFill="1" applyBorder="1" applyAlignment="1">
      <alignment horizontal="center" vertical="center" wrapText="1"/>
    </xf>
    <xf numFmtId="0" fontId="3" fillId="0" borderId="3" xfId="78" applyFont="1" applyFill="1" applyBorder="1" applyAlignment="1">
      <alignment horizontal="center" vertical="center" wrapText="1"/>
    </xf>
    <xf numFmtId="0" fontId="3" fillId="0" borderId="4" xfId="78" applyFont="1" applyFill="1" applyBorder="1" applyAlignment="1">
      <alignment horizontal="center" vertical="center" wrapText="1"/>
    </xf>
    <xf numFmtId="0" fontId="3" fillId="0" borderId="5" xfId="78" applyFont="1" applyFill="1" applyBorder="1" applyAlignment="1">
      <alignment horizontal="center" vertical="center" wrapText="1"/>
    </xf>
    <xf numFmtId="0" fontId="3" fillId="0" borderId="6" xfId="78" applyFont="1" applyFill="1" applyBorder="1" applyAlignment="1">
      <alignment horizontal="center" vertical="center" wrapText="1"/>
    </xf>
    <xf numFmtId="0" fontId="0" fillId="0" borderId="1" xfId="78" applyFont="1" applyFill="1" applyBorder="1" applyAlignment="1">
      <alignment vertical="center" wrapText="1"/>
    </xf>
    <xf numFmtId="0" fontId="3" fillId="0" borderId="1" xfId="78" applyFont="1" applyFill="1" applyBorder="1" applyAlignment="1">
      <alignment horizontal="center" vertical="center" wrapText="1"/>
    </xf>
    <xf numFmtId="182" fontId="0" fillId="0" borderId="1" xfId="78" applyNumberFormat="1" applyFont="1" applyFill="1" applyBorder="1">
      <alignment vertical="center"/>
    </xf>
    <xf numFmtId="0" fontId="0" fillId="0" borderId="1" xfId="0" applyBorder="1"/>
    <xf numFmtId="182" fontId="0" fillId="0" borderId="3" xfId="78" applyNumberFormat="1" applyFont="1" applyFill="1" applyBorder="1">
      <alignment vertical="center"/>
    </xf>
    <xf numFmtId="0" fontId="0" fillId="0" borderId="1" xfId="0" applyFont="1" applyBorder="1"/>
    <xf numFmtId="0" fontId="0" fillId="0" borderId="7" xfId="78" applyFont="1" applyFill="1" applyBorder="1" applyAlignment="1">
      <alignment horizontal="left" vertical="center" wrapText="1"/>
    </xf>
    <xf numFmtId="0" fontId="3" fillId="0" borderId="0" xfId="78" applyFont="1" applyFill="1" applyAlignment="1">
      <alignment horizontal="center" vertical="center"/>
    </xf>
    <xf numFmtId="0" fontId="10" fillId="0" borderId="0" xfId="78" applyFont="1" applyFill="1" applyAlignment="1">
      <alignment horizontal="center" vertical="center"/>
    </xf>
    <xf numFmtId="184" fontId="3" fillId="0" borderId="2" xfId="78" applyNumberFormat="1" applyFont="1" applyFill="1" applyBorder="1" applyAlignment="1">
      <alignment horizontal="center" vertical="center" wrapText="1"/>
    </xf>
    <xf numFmtId="182" fontId="0" fillId="0" borderId="1" xfId="78" applyNumberFormat="1" applyFont="1" applyFill="1" applyBorder="1" applyAlignment="1">
      <alignment horizontal="center" vertical="center"/>
    </xf>
    <xf numFmtId="0" fontId="0" fillId="0" borderId="7" xfId="78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182" fontId="0" fillId="0" borderId="1" xfId="78" applyNumberFormat="1" applyFont="1" applyFill="1" applyBorder="1" applyAlignment="1">
      <alignment horizontal="right" vertical="center"/>
    </xf>
    <xf numFmtId="0" fontId="0" fillId="0" borderId="2" xfId="78" applyFont="1" applyFill="1" applyBorder="1" applyAlignment="1">
      <alignment vertical="center" wrapText="1"/>
    </xf>
    <xf numFmtId="182" fontId="0" fillId="0" borderId="2" xfId="78" applyNumberFormat="1" applyFont="1" applyFill="1" applyBorder="1" applyAlignment="1">
      <alignment horizontal="right" vertical="center"/>
    </xf>
    <xf numFmtId="182" fontId="0" fillId="2" borderId="1" xfId="78" applyNumberFormat="1" applyFont="1" applyFill="1" applyBorder="1" applyAlignment="1">
      <alignment horizontal="right" vertical="center"/>
    </xf>
    <xf numFmtId="0" fontId="0" fillId="0" borderId="0" xfId="78" applyFont="1" applyFill="1" applyBorder="1" applyAlignment="1">
      <alignment horizontal="left" vertical="center" wrapText="1"/>
    </xf>
    <xf numFmtId="0" fontId="0" fillId="0" borderId="0" xfId="0" applyFont="1" applyAlignment="1"/>
    <xf numFmtId="184" fontId="10" fillId="0" borderId="0" xfId="78" applyNumberFormat="1" applyFont="1" applyFill="1" applyAlignment="1">
      <alignment vertical="center"/>
    </xf>
    <xf numFmtId="184" fontId="11" fillId="0" borderId="0" xfId="78" applyNumberFormat="1" applyFont="1" applyFill="1" applyAlignment="1">
      <alignment horizontal="right" vertical="center"/>
    </xf>
    <xf numFmtId="184" fontId="3" fillId="0" borderId="3" xfId="78" applyNumberFormat="1" applyFont="1" applyFill="1" applyBorder="1" applyAlignment="1">
      <alignment horizontal="center" vertical="center" wrapText="1"/>
    </xf>
    <xf numFmtId="184" fontId="3" fillId="0" borderId="4" xfId="78" applyNumberFormat="1" applyFont="1" applyFill="1" applyBorder="1" applyAlignment="1">
      <alignment horizontal="center" vertical="center" wrapText="1"/>
    </xf>
    <xf numFmtId="184" fontId="3" fillId="0" borderId="5" xfId="78" applyNumberFormat="1" applyFont="1" applyFill="1" applyBorder="1" applyAlignment="1">
      <alignment horizontal="center" vertical="center" wrapText="1"/>
    </xf>
    <xf numFmtId="177" fontId="3" fillId="0" borderId="2" xfId="78" applyNumberFormat="1" applyFont="1" applyFill="1" applyBorder="1" applyAlignment="1">
      <alignment horizontal="center" vertical="center" wrapText="1"/>
    </xf>
    <xf numFmtId="0" fontId="3" fillId="0" borderId="0" xfId="235" applyFont="1" applyFill="1" applyAlignment="1">
      <alignment vertical="center"/>
    </xf>
    <xf numFmtId="0" fontId="9" fillId="0" borderId="0" xfId="235" applyFont="1" applyFill="1" applyAlignment="1">
      <alignment horizontal="center" vertical="center"/>
    </xf>
    <xf numFmtId="0" fontId="6" fillId="0" borderId="0" xfId="235" applyFont="1" applyFill="1" applyAlignment="1">
      <alignment vertical="center"/>
    </xf>
    <xf numFmtId="0" fontId="0" fillId="0" borderId="0" xfId="235" applyFont="1" applyFill="1" applyAlignment="1">
      <alignment horizontal="right" vertical="center"/>
    </xf>
    <xf numFmtId="0" fontId="3" fillId="0" borderId="8" xfId="55" applyFont="1" applyBorder="1" applyAlignment="1">
      <alignment horizontal="center" vertical="center"/>
    </xf>
    <xf numFmtId="0" fontId="3" fillId="0" borderId="9" xfId="55" applyFont="1" applyBorder="1" applyAlignment="1">
      <alignment horizontal="center" vertical="center"/>
    </xf>
    <xf numFmtId="0" fontId="3" fillId="0" borderId="10" xfId="55" applyFont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 wrapText="1"/>
    </xf>
    <xf numFmtId="0" fontId="3" fillId="0" borderId="10" xfId="55" applyFont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81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" fillId="0" borderId="0" xfId="235" applyFont="1" applyFill="1" applyAlignment="1">
      <alignment vertical="center"/>
    </xf>
    <xf numFmtId="0" fontId="3" fillId="0" borderId="0" xfId="151" applyFont="1" applyFill="1" applyAlignment="1">
      <alignment horizontal="center" vertical="center"/>
    </xf>
    <xf numFmtId="0" fontId="0" fillId="0" borderId="0" xfId="170" applyFont="1" applyFill="1" applyAlignment="1">
      <alignment horizontal="center" vertical="center"/>
    </xf>
    <xf numFmtId="0" fontId="9" fillId="0" borderId="0" xfId="170" applyFont="1" applyFill="1" applyAlignment="1">
      <alignment horizontal="center" vertical="center"/>
    </xf>
    <xf numFmtId="0" fontId="12" fillId="0" borderId="0" xfId="170" applyFont="1" applyFill="1" applyAlignment="1">
      <alignment horizontal="center" vertical="center"/>
    </xf>
    <xf numFmtId="0" fontId="13" fillId="0" borderId="0" xfId="170" applyFont="1" applyFill="1" applyBorder="1" applyAlignment="1">
      <alignment vertical="center"/>
    </xf>
    <xf numFmtId="0" fontId="3" fillId="0" borderId="1" xfId="170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3" fontId="11" fillId="0" borderId="6" xfId="30" applyNumberFormat="1" applyFont="1" applyFill="1" applyBorder="1" applyAlignment="1" applyProtection="1">
      <alignment vertical="center"/>
    </xf>
    <xf numFmtId="182" fontId="13" fillId="0" borderId="6" xfId="30" applyNumberFormat="1" applyFont="1" applyFill="1" applyBorder="1" applyAlignment="1">
      <alignment horizontal="center" vertical="center"/>
    </xf>
    <xf numFmtId="3" fontId="11" fillId="0" borderId="1" xfId="30" applyNumberFormat="1" applyFont="1" applyFill="1" applyBorder="1" applyAlignment="1" applyProtection="1">
      <alignment horizontal="left" vertical="center"/>
    </xf>
    <xf numFmtId="182" fontId="11" fillId="0" borderId="1" xfId="30" applyNumberFormat="1" applyFont="1" applyFill="1" applyBorder="1" applyAlignment="1">
      <alignment horizontal="center" vertical="center"/>
    </xf>
    <xf numFmtId="182" fontId="11" fillId="0" borderId="1" xfId="30" applyNumberFormat="1" applyFont="1" applyFill="1" applyBorder="1" applyAlignment="1">
      <alignment vertical="center"/>
    </xf>
    <xf numFmtId="182" fontId="11" fillId="0" borderId="6" xfId="30" applyNumberFormat="1" applyFont="1" applyFill="1" applyBorder="1" applyAlignment="1">
      <alignment horizontal="center" vertical="center"/>
    </xf>
    <xf numFmtId="182" fontId="11" fillId="0" borderId="6" xfId="30" applyNumberFormat="1" applyFont="1" applyFill="1" applyBorder="1" applyAlignment="1">
      <alignment vertical="center"/>
    </xf>
    <xf numFmtId="3" fontId="11" fillId="0" borderId="1" xfId="30" applyNumberFormat="1" applyFont="1" applyFill="1" applyBorder="1" applyAlignment="1" applyProtection="1">
      <alignment vertical="center"/>
    </xf>
    <xf numFmtId="0" fontId="11" fillId="0" borderId="1" xfId="30" applyFont="1" applyFill="1" applyBorder="1" applyAlignment="1">
      <alignment horizontal="left" vertical="center"/>
    </xf>
    <xf numFmtId="0" fontId="14" fillId="0" borderId="1" xfId="30" applyFont="1" applyFill="1" applyBorder="1" applyAlignment="1">
      <alignment horizontal="left" vertical="center"/>
    </xf>
    <xf numFmtId="0" fontId="11" fillId="0" borderId="1" xfId="30" applyFont="1" applyFill="1" applyBorder="1" applyAlignment="1">
      <alignment vertical="center"/>
    </xf>
    <xf numFmtId="0" fontId="0" fillId="0" borderId="0" xfId="170" applyFont="1" applyFill="1" applyAlignment="1">
      <alignment horizontal="center" vertical="center" wrapText="1"/>
    </xf>
    <xf numFmtId="0" fontId="13" fillId="0" borderId="0" xfId="170" applyFont="1" applyFill="1" applyBorder="1" applyAlignment="1">
      <alignment horizontal="center" vertical="center" wrapText="1"/>
    </xf>
    <xf numFmtId="0" fontId="3" fillId="0" borderId="1" xfId="17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82" fontId="13" fillId="0" borderId="6" xfId="30" applyNumberFormat="1" applyFont="1" applyFill="1" applyBorder="1" applyAlignment="1">
      <alignment horizontal="center" vertical="center" wrapText="1"/>
    </xf>
    <xf numFmtId="182" fontId="11" fillId="0" borderId="1" xfId="30" applyNumberFormat="1" applyFont="1" applyFill="1" applyBorder="1" applyAlignment="1">
      <alignment horizontal="center" vertical="center" wrapText="1"/>
    </xf>
    <xf numFmtId="182" fontId="11" fillId="0" borderId="6" xfId="3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left" vertical="center"/>
    </xf>
    <xf numFmtId="1" fontId="11" fillId="0" borderId="1" xfId="30" applyNumberFormat="1" applyFont="1" applyFill="1" applyBorder="1" applyAlignment="1" applyProtection="1">
      <alignment vertical="center"/>
      <protection locked="0"/>
    </xf>
    <xf numFmtId="0" fontId="13" fillId="0" borderId="1" xfId="30" applyFont="1" applyFill="1" applyBorder="1" applyAlignment="1">
      <alignment horizontal="distributed" vertical="center"/>
    </xf>
    <xf numFmtId="182" fontId="0" fillId="0" borderId="1" xfId="30" applyNumberFormat="1" applyFill="1" applyBorder="1" applyAlignment="1">
      <alignment horizontal="center" vertical="center"/>
    </xf>
    <xf numFmtId="182" fontId="0" fillId="0" borderId="1" xfId="30" applyNumberFormat="1" applyFill="1" applyBorder="1" applyAlignment="1">
      <alignment vertical="center"/>
    </xf>
    <xf numFmtId="0" fontId="3" fillId="0" borderId="1" xfId="0" applyFont="1" applyBorder="1"/>
    <xf numFmtId="182" fontId="0" fillId="0" borderId="1" xfId="3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vertical="center"/>
    </xf>
    <xf numFmtId="181" fontId="3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 applyProtection="1">
      <alignment horizontal="left" vertical="center"/>
    </xf>
    <xf numFmtId="181" fontId="3" fillId="0" borderId="6" xfId="0" applyNumberFormat="1" applyFont="1" applyFill="1" applyBorder="1" applyAlignment="1" applyProtection="1">
      <alignment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182" fontId="3" fillId="0" borderId="1" xfId="23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0" fillId="0" borderId="1" xfId="235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11" fillId="0" borderId="1" xfId="235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 applyProtection="1">
      <alignment horizontal="right" vertical="center"/>
    </xf>
    <xf numFmtId="0" fontId="20" fillId="0" borderId="0" xfId="0" applyFont="1"/>
    <xf numFmtId="0" fontId="3" fillId="0" borderId="0" xfId="189" applyFont="1" applyFill="1" applyAlignment="1">
      <alignment vertical="center" wrapText="1"/>
    </xf>
    <xf numFmtId="0" fontId="2" fillId="0" borderId="0" xfId="189" applyFont="1" applyFill="1" applyAlignment="1">
      <alignment horizontal="center" vertical="center"/>
    </xf>
    <xf numFmtId="0" fontId="13" fillId="0" borderId="11" xfId="189" applyFont="1" applyFill="1" applyBorder="1" applyAlignment="1">
      <alignment horizontal="center" vertical="center"/>
    </xf>
    <xf numFmtId="0" fontId="3" fillId="0" borderId="1" xfId="189" applyFont="1" applyFill="1" applyBorder="1" applyAlignment="1">
      <alignment horizontal="center" vertical="center" wrapText="1"/>
    </xf>
    <xf numFmtId="0" fontId="3" fillId="0" borderId="1" xfId="189" applyFont="1" applyFill="1" applyBorder="1" applyAlignment="1">
      <alignment horizontal="center" vertical="center"/>
    </xf>
    <xf numFmtId="0" fontId="3" fillId="0" borderId="12" xfId="189" applyFont="1" applyFill="1" applyBorder="1" applyAlignment="1">
      <alignment horizontal="center" vertical="center" wrapText="1"/>
    </xf>
    <xf numFmtId="182" fontId="3" fillId="0" borderId="6" xfId="189" applyNumberFormat="1" applyFont="1" applyFill="1" applyBorder="1" applyAlignment="1">
      <alignment horizontal="center" vertical="center" wrapText="1"/>
    </xf>
    <xf numFmtId="0" fontId="3" fillId="0" borderId="12" xfId="189" applyFont="1" applyFill="1" applyBorder="1" applyAlignment="1">
      <alignment horizontal="left" vertical="center" wrapText="1"/>
    </xf>
    <xf numFmtId="3" fontId="0" fillId="0" borderId="1" xfId="189" applyNumberFormat="1" applyFont="1" applyFill="1" applyBorder="1" applyAlignment="1">
      <alignment horizontal="left" vertical="center" wrapText="1"/>
    </xf>
    <xf numFmtId="182" fontId="0" fillId="0" borderId="6" xfId="189" applyNumberFormat="1" applyFont="1" applyFill="1" applyBorder="1" applyAlignment="1">
      <alignment horizontal="center" vertical="center" wrapText="1"/>
    </xf>
    <xf numFmtId="182" fontId="0" fillId="0" borderId="1" xfId="189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vertical="center"/>
      <protection locked="0"/>
    </xf>
    <xf numFmtId="182" fontId="0" fillId="0" borderId="6" xfId="189" applyNumberFormat="1" applyFont="1" applyFill="1" applyBorder="1" applyAlignment="1">
      <alignment horizontal="center" vertical="center"/>
    </xf>
    <xf numFmtId="0" fontId="3" fillId="0" borderId="1" xfId="189" applyFont="1" applyFill="1" applyBorder="1" applyAlignment="1">
      <alignment horizontal="left" vertical="center" wrapText="1"/>
    </xf>
    <xf numFmtId="182" fontId="11" fillId="0" borderId="1" xfId="0" applyNumberFormat="1" applyFont="1" applyFill="1" applyBorder="1" applyAlignment="1">
      <alignment horizontal="center" vertical="center"/>
    </xf>
    <xf numFmtId="3" fontId="0" fillId="0" borderId="2" xfId="189" applyNumberFormat="1" applyFont="1" applyFill="1" applyBorder="1" applyAlignment="1">
      <alignment horizontal="left" vertical="center" wrapText="1"/>
    </xf>
    <xf numFmtId="182" fontId="11" fillId="0" borderId="6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21" fillId="0" borderId="2" xfId="189" applyNumberFormat="1" applyFont="1" applyFill="1" applyBorder="1" applyAlignment="1">
      <alignment horizontal="left" vertical="center" wrapText="1"/>
    </xf>
    <xf numFmtId="182" fontId="21" fillId="0" borderId="6" xfId="189" applyNumberFormat="1" applyFont="1" applyFill="1" applyBorder="1" applyAlignment="1">
      <alignment horizontal="center" vertical="center" wrapText="1"/>
    </xf>
    <xf numFmtId="182" fontId="21" fillId="0" borderId="1" xfId="189" applyNumberFormat="1" applyFont="1" applyFill="1" applyBorder="1" applyAlignment="1">
      <alignment horizontal="center" vertical="center" wrapText="1"/>
    </xf>
    <xf numFmtId="49" fontId="3" fillId="0" borderId="1" xfId="189" applyNumberFormat="1" applyFont="1" applyFill="1" applyBorder="1" applyAlignment="1">
      <alignment vertical="center" wrapText="1"/>
    </xf>
    <xf numFmtId="182" fontId="3" fillId="0" borderId="1" xfId="189" applyNumberFormat="1" applyFont="1" applyFill="1" applyBorder="1" applyAlignment="1">
      <alignment horizontal="center" vertical="center" wrapText="1"/>
    </xf>
    <xf numFmtId="0" fontId="3" fillId="0" borderId="1" xfId="189" applyNumberFormat="1" applyFont="1" applyFill="1" applyBorder="1" applyAlignment="1">
      <alignment horizontal="center" vertical="center" wrapText="1"/>
    </xf>
    <xf numFmtId="49" fontId="3" fillId="0" borderId="1" xfId="18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0" fontId="3" fillId="0" borderId="0" xfId="158" applyFont="1" applyFill="1" applyAlignment="1">
      <alignment vertical="center"/>
    </xf>
    <xf numFmtId="183" fontId="0" fillId="0" borderId="0" xfId="158" applyNumberFormat="1" applyFont="1" applyFill="1" applyAlignment="1">
      <alignment horizontal="center" vertical="center"/>
    </xf>
    <xf numFmtId="0" fontId="21" fillId="0" borderId="0" xfId="158" applyFont="1" applyFill="1" applyAlignment="1">
      <alignment horizontal="center" vertical="center" wrapText="1"/>
    </xf>
    <xf numFmtId="0" fontId="22" fillId="0" borderId="0" xfId="158" applyFont="1" applyFill="1" applyAlignment="1">
      <alignment horizontal="center" vertical="center"/>
    </xf>
    <xf numFmtId="183" fontId="3" fillId="0" borderId="11" xfId="158" applyNumberFormat="1" applyFont="1" applyFill="1" applyBorder="1" applyAlignment="1">
      <alignment horizontal="center" vertical="center"/>
    </xf>
    <xf numFmtId="182" fontId="0" fillId="0" borderId="7" xfId="158" applyNumberFormat="1" applyFont="1" applyFill="1" applyBorder="1" applyAlignment="1">
      <alignment horizontal="left" vertical="center" wrapText="1"/>
    </xf>
    <xf numFmtId="183" fontId="0" fillId="0" borderId="7" xfId="158" applyNumberFormat="1" applyFont="1" applyFill="1" applyBorder="1" applyAlignment="1">
      <alignment horizontal="left" vertical="center" wrapText="1"/>
    </xf>
    <xf numFmtId="0" fontId="23" fillId="4" borderId="1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left" vertical="center"/>
    </xf>
    <xf numFmtId="3" fontId="24" fillId="5" borderId="1" xfId="0" applyNumberFormat="1" applyFont="1" applyFill="1" applyBorder="1" applyAlignment="1" applyProtection="1">
      <alignment horizontal="right" vertical="center"/>
    </xf>
    <xf numFmtId="0" fontId="24" fillId="4" borderId="1" xfId="0" applyNumberFormat="1" applyFont="1" applyFill="1" applyBorder="1" applyAlignment="1" applyProtection="1">
      <alignment horizontal="left" vertical="center"/>
    </xf>
    <xf numFmtId="0" fontId="23" fillId="4" borderId="1" xfId="0" applyNumberFormat="1" applyFont="1" applyFill="1" applyBorder="1" applyAlignment="1" applyProtection="1">
      <alignment vertical="center"/>
    </xf>
    <xf numFmtId="3" fontId="24" fillId="6" borderId="1" xfId="0" applyNumberFormat="1" applyFont="1" applyFill="1" applyBorder="1" applyAlignment="1" applyProtection="1">
      <alignment horizontal="right" vertical="center"/>
    </xf>
    <xf numFmtId="0" fontId="24" fillId="4" borderId="1" xfId="0" applyNumberFormat="1" applyFont="1" applyFill="1" applyBorder="1" applyAlignment="1" applyProtection="1">
      <alignment vertical="center"/>
    </xf>
    <xf numFmtId="3" fontId="24" fillId="6" borderId="2" xfId="0" applyNumberFormat="1" applyFont="1" applyFill="1" applyBorder="1" applyAlignment="1" applyProtection="1">
      <alignment horizontal="right" vertical="center"/>
    </xf>
    <xf numFmtId="0" fontId="24" fillId="4" borderId="3" xfId="0" applyNumberFormat="1" applyFont="1" applyFill="1" applyBorder="1" applyAlignment="1" applyProtection="1">
      <alignment vertical="center"/>
    </xf>
    <xf numFmtId="3" fontId="24" fillId="6" borderId="6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vertical="center"/>
    </xf>
    <xf numFmtId="1" fontId="3" fillId="8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distributed" vertical="center"/>
    </xf>
    <xf numFmtId="182" fontId="13" fillId="7" borderId="1" xfId="0" applyNumberFormat="1" applyFont="1" applyFill="1" applyBorder="1" applyAlignment="1" applyProtection="1">
      <alignment vertical="center"/>
      <protection locked="0"/>
    </xf>
    <xf numFmtId="182" fontId="11" fillId="7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13" fillId="7" borderId="1" xfId="0" applyFont="1" applyFill="1" applyBorder="1" applyAlignment="1">
      <alignment vertical="center" wrapText="1"/>
    </xf>
    <xf numFmtId="1" fontId="11" fillId="7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0" fillId="11" borderId="0" xfId="0" applyFill="1"/>
    <xf numFmtId="0" fontId="0" fillId="2" borderId="0" xfId="0" applyFill="1"/>
    <xf numFmtId="0" fontId="0" fillId="12" borderId="0" xfId="0" applyFill="1"/>
    <xf numFmtId="0" fontId="27" fillId="3" borderId="0" xfId="0" applyFont="1" applyFill="1" applyBorder="1" applyAlignment="1">
      <alignment horizontal="left" vertical="center"/>
    </xf>
    <xf numFmtId="49" fontId="25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right" vertical="center"/>
    </xf>
    <xf numFmtId="49" fontId="28" fillId="3" borderId="0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" xfId="206" applyFont="1" applyFill="1" applyBorder="1" applyAlignment="1">
      <alignment horizontal="center" vertical="center" wrapText="1"/>
    </xf>
    <xf numFmtId="49" fontId="27" fillId="13" borderId="1" xfId="0" applyNumberFormat="1" applyFont="1" applyFill="1" applyBorder="1" applyAlignment="1">
      <alignment horizontal="left" vertical="center"/>
    </xf>
    <xf numFmtId="0" fontId="27" fillId="13" borderId="5" xfId="0" applyFont="1" applyFill="1" applyBorder="1" applyAlignment="1">
      <alignment vertical="center"/>
    </xf>
    <xf numFmtId="182" fontId="27" fillId="13" borderId="1" xfId="0" applyNumberFormat="1" applyFont="1" applyFill="1" applyBorder="1" applyAlignment="1">
      <alignment vertical="center"/>
    </xf>
    <xf numFmtId="49" fontId="27" fillId="14" borderId="1" xfId="0" applyNumberFormat="1" applyFont="1" applyFill="1" applyBorder="1" applyAlignment="1">
      <alignment horizontal="left" vertical="center"/>
    </xf>
    <xf numFmtId="183" fontId="27" fillId="14" borderId="5" xfId="0" applyNumberFormat="1" applyFont="1" applyFill="1" applyBorder="1" applyAlignment="1" applyProtection="1">
      <alignment horizontal="left" vertical="center"/>
      <protection locked="0"/>
    </xf>
    <xf numFmtId="182" fontId="27" fillId="14" borderId="1" xfId="0" applyNumberFormat="1" applyFont="1" applyFill="1" applyBorder="1" applyAlignment="1">
      <alignment vertical="center"/>
    </xf>
    <xf numFmtId="49" fontId="27" fillId="3" borderId="1" xfId="0" applyNumberFormat="1" applyFont="1" applyFill="1" applyBorder="1" applyAlignment="1">
      <alignment horizontal="left" vertical="center"/>
    </xf>
    <xf numFmtId="183" fontId="27" fillId="3" borderId="5" xfId="0" applyNumberFormat="1" applyFont="1" applyFill="1" applyBorder="1" applyAlignment="1" applyProtection="1">
      <alignment horizontal="left" vertical="center"/>
      <protection locked="0"/>
    </xf>
    <xf numFmtId="179" fontId="29" fillId="3" borderId="1" xfId="206" applyNumberFormat="1" applyFont="1" applyFill="1" applyBorder="1" applyAlignment="1" applyProtection="1">
      <alignment vertical="center" shrinkToFit="1"/>
      <protection locked="0"/>
    </xf>
    <xf numFmtId="179" fontId="29" fillId="3" borderId="2" xfId="206" applyNumberFormat="1" applyFont="1" applyFill="1" applyBorder="1" applyAlignment="1" applyProtection="1">
      <alignment vertical="center" shrinkToFit="1"/>
      <protection locked="0"/>
    </xf>
    <xf numFmtId="178" fontId="27" fillId="3" borderId="5" xfId="0" applyNumberFormat="1" applyFont="1" applyFill="1" applyBorder="1" applyAlignment="1" applyProtection="1">
      <alignment horizontal="left" vertical="center"/>
      <protection locked="0"/>
    </xf>
    <xf numFmtId="0" fontId="27" fillId="3" borderId="5" xfId="0" applyFont="1" applyFill="1" applyBorder="1" applyAlignment="1">
      <alignment vertical="center"/>
    </xf>
    <xf numFmtId="183" fontId="27" fillId="3" borderId="10" xfId="0" applyNumberFormat="1" applyFont="1" applyFill="1" applyBorder="1" applyAlignment="1" applyProtection="1">
      <alignment horizontal="left" vertical="center"/>
      <protection locked="0"/>
    </xf>
    <xf numFmtId="0" fontId="27" fillId="8" borderId="1" xfId="0" applyFont="1" applyFill="1" applyBorder="1" applyAlignment="1">
      <alignment vertical="center"/>
    </xf>
    <xf numFmtId="178" fontId="27" fillId="14" borderId="5" xfId="0" applyNumberFormat="1" applyFont="1" applyFill="1" applyBorder="1" applyAlignment="1" applyProtection="1">
      <alignment horizontal="left" vertical="center"/>
      <protection locked="0"/>
    </xf>
    <xf numFmtId="183" fontId="27" fillId="14" borderId="10" xfId="0" applyNumberFormat="1" applyFont="1" applyFill="1" applyBorder="1" applyAlignment="1" applyProtection="1">
      <alignment horizontal="left" vertical="center"/>
      <protection locked="0"/>
    </xf>
    <xf numFmtId="182" fontId="27" fillId="3" borderId="1" xfId="0" applyNumberFormat="1" applyFont="1" applyFill="1" applyBorder="1" applyAlignment="1">
      <alignment vertical="center"/>
    </xf>
    <xf numFmtId="182" fontId="11" fillId="7" borderId="1" xfId="0" applyNumberFormat="1" applyFont="1" applyFill="1" applyBorder="1" applyAlignment="1">
      <alignment horizontal="right" vertical="center"/>
    </xf>
    <xf numFmtId="178" fontId="27" fillId="3" borderId="10" xfId="0" applyNumberFormat="1" applyFont="1" applyFill="1" applyBorder="1" applyAlignment="1" applyProtection="1">
      <alignment horizontal="left" vertical="center"/>
      <protection locked="0"/>
    </xf>
    <xf numFmtId="0" fontId="27" fillId="14" borderId="10" xfId="0" applyFont="1" applyFill="1" applyBorder="1" applyAlignment="1">
      <alignment vertical="center"/>
    </xf>
    <xf numFmtId="0" fontId="27" fillId="14" borderId="5" xfId="0" applyFont="1" applyFill="1" applyBorder="1" applyAlignment="1">
      <alignment vertical="center"/>
    </xf>
    <xf numFmtId="179" fontId="30" fillId="3" borderId="1" xfId="206" applyNumberFormat="1" applyFont="1" applyFill="1" applyBorder="1" applyAlignment="1" applyProtection="1">
      <alignment vertical="center" shrinkToFit="1"/>
      <protection locked="0"/>
    </xf>
    <xf numFmtId="182" fontId="27" fillId="3" borderId="1" xfId="0" applyNumberFormat="1" applyFont="1" applyFill="1" applyBorder="1" applyAlignment="1" applyProtection="1">
      <alignment vertical="center"/>
      <protection locked="0"/>
    </xf>
    <xf numFmtId="182" fontId="27" fillId="14" borderId="1" xfId="0" applyNumberFormat="1" applyFont="1" applyFill="1" applyBorder="1" applyAlignment="1" applyProtection="1">
      <alignment vertical="center"/>
      <protection locked="0"/>
    </xf>
    <xf numFmtId="49" fontId="27" fillId="0" borderId="1" xfId="0" applyNumberFormat="1" applyFont="1" applyFill="1" applyBorder="1" applyAlignment="1">
      <alignment horizontal="left" vertical="center"/>
    </xf>
    <xf numFmtId="182" fontId="31" fillId="3" borderId="1" xfId="0" applyNumberFormat="1" applyFont="1" applyFill="1" applyBorder="1" applyAlignment="1">
      <alignment vertical="center"/>
    </xf>
    <xf numFmtId="0" fontId="27" fillId="14" borderId="5" xfId="0" applyFont="1" applyFill="1" applyBorder="1" applyAlignment="1">
      <alignment horizontal="left" vertical="center"/>
    </xf>
    <xf numFmtId="0" fontId="27" fillId="14" borderId="4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7" fillId="13" borderId="4" xfId="0" applyFont="1" applyFill="1" applyBorder="1" applyAlignment="1">
      <alignment vertical="center"/>
    </xf>
    <xf numFmtId="49" fontId="27" fillId="15" borderId="1" xfId="0" applyNumberFormat="1" applyFont="1" applyFill="1" applyBorder="1" applyAlignment="1">
      <alignment horizontal="left" vertical="center"/>
    </xf>
    <xf numFmtId="0" fontId="27" fillId="15" borderId="4" xfId="0" applyFont="1" applyFill="1" applyBorder="1" applyAlignment="1">
      <alignment vertical="center"/>
    </xf>
    <xf numFmtId="182" fontId="27" fillId="15" borderId="1" xfId="0" applyNumberFormat="1" applyFont="1" applyFill="1" applyBorder="1" applyAlignment="1">
      <alignment vertical="center"/>
    </xf>
    <xf numFmtId="49" fontId="27" fillId="12" borderId="1" xfId="0" applyNumberFormat="1" applyFont="1" applyFill="1" applyBorder="1" applyAlignment="1">
      <alignment horizontal="left" vertical="center"/>
    </xf>
    <xf numFmtId="0" fontId="27" fillId="12" borderId="4" xfId="0" applyFont="1" applyFill="1" applyBorder="1" applyAlignment="1">
      <alignment vertical="center"/>
    </xf>
    <xf numFmtId="182" fontId="27" fillId="12" borderId="1" xfId="0" applyNumberFormat="1" applyFont="1" applyFill="1" applyBorder="1" applyAlignment="1">
      <alignment vertical="center"/>
    </xf>
    <xf numFmtId="0" fontId="27" fillId="15" borderId="5" xfId="0" applyFont="1" applyFill="1" applyBorder="1" applyAlignment="1">
      <alignment vertical="center"/>
    </xf>
    <xf numFmtId="49" fontId="27" fillId="16" borderId="1" xfId="0" applyNumberFormat="1" applyFont="1" applyFill="1" applyBorder="1" applyAlignment="1">
      <alignment horizontal="left" vertical="center"/>
    </xf>
    <xf numFmtId="0" fontId="27" fillId="16" borderId="5" xfId="0" applyFont="1" applyFill="1" applyBorder="1" applyAlignment="1">
      <alignment vertical="center"/>
    </xf>
    <xf numFmtId="182" fontId="31" fillId="16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17" fillId="13" borderId="5" xfId="0" applyFont="1" applyFill="1" applyBorder="1" applyAlignment="1">
      <alignment horizontal="distributed" vertical="center"/>
    </xf>
    <xf numFmtId="0" fontId="0" fillId="7" borderId="0" xfId="0" applyFont="1" applyFill="1" applyAlignment="1">
      <alignment wrapText="1"/>
    </xf>
    <xf numFmtId="0" fontId="0" fillId="0" borderId="0" xfId="0" applyFont="1" applyFill="1"/>
    <xf numFmtId="0" fontId="0" fillId="7" borderId="0" xfId="0" applyFont="1" applyFill="1"/>
    <xf numFmtId="0" fontId="0" fillId="8" borderId="0" xfId="0" applyFont="1" applyFill="1"/>
    <xf numFmtId="10" fontId="0" fillId="7" borderId="0" xfId="0" applyNumberFormat="1" applyFont="1" applyFill="1"/>
    <xf numFmtId="0" fontId="3" fillId="0" borderId="0" xfId="158" applyFont="1" applyAlignment="1">
      <alignment vertical="center"/>
    </xf>
    <xf numFmtId="0" fontId="25" fillId="7" borderId="0" xfId="0" applyFont="1" applyFill="1" applyAlignment="1">
      <alignment vertical="center" wrapText="1"/>
    </xf>
    <xf numFmtId="0" fontId="26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center"/>
    </xf>
    <xf numFmtId="182" fontId="27" fillId="17" borderId="1" xfId="0" applyNumberFormat="1" applyFont="1" applyFill="1" applyBorder="1" applyAlignment="1">
      <alignment horizontal="center" vertical="center"/>
    </xf>
    <xf numFmtId="3" fontId="11" fillId="17" borderId="1" xfId="15" applyNumberFormat="1" applyFont="1" applyFill="1" applyBorder="1" applyAlignment="1" applyProtection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7" fillId="18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82" fontId="11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10" fontId="0" fillId="7" borderId="0" xfId="0" applyNumberFormat="1" applyFont="1" applyFill="1" applyAlignment="1"/>
    <xf numFmtId="10" fontId="13" fillId="7" borderId="2" xfId="0" applyNumberFormat="1" applyFont="1" applyFill="1" applyBorder="1" applyAlignment="1">
      <alignment wrapText="1"/>
    </xf>
    <xf numFmtId="10" fontId="13" fillId="7" borderId="15" xfId="0" applyNumberFormat="1" applyFont="1" applyFill="1" applyBorder="1" applyAlignment="1">
      <alignment wrapText="1"/>
    </xf>
    <xf numFmtId="10" fontId="13" fillId="7" borderId="6" xfId="0" applyNumberFormat="1" applyFont="1" applyFill="1" applyBorder="1" applyAlignment="1">
      <alignment wrapText="1"/>
    </xf>
    <xf numFmtId="10" fontId="0" fillId="7" borderId="1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76" fontId="0" fillId="0" borderId="0" xfId="0" applyNumberFormat="1"/>
    <xf numFmtId="176" fontId="3" fillId="0" borderId="0" xfId="158" applyNumberFormat="1" applyFont="1" applyAlignment="1">
      <alignment vertical="center"/>
    </xf>
    <xf numFmtId="0" fontId="9" fillId="0" borderId="0" xfId="158" applyFont="1" applyAlignment="1">
      <alignment horizontal="center" vertical="center"/>
    </xf>
    <xf numFmtId="0" fontId="12" fillId="0" borderId="0" xfId="158" applyFont="1" applyAlignment="1">
      <alignment horizontal="center" vertical="center"/>
    </xf>
    <xf numFmtId="0" fontId="13" fillId="0" borderId="11" xfId="158" applyFont="1" applyBorder="1" applyAlignment="1">
      <alignment horizontal="right" vertical="center"/>
    </xf>
    <xf numFmtId="0" fontId="0" fillId="0" borderId="0" xfId="158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49" fontId="0" fillId="13" borderId="1" xfId="0" applyNumberFormat="1" applyFill="1" applyBorder="1" applyAlignment="1">
      <alignment vertical="center"/>
    </xf>
    <xf numFmtId="0" fontId="27" fillId="13" borderId="1" xfId="0" applyFont="1" applyFill="1" applyBorder="1" applyAlignment="1">
      <alignment vertical="center"/>
    </xf>
    <xf numFmtId="182" fontId="27" fillId="13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179" fontId="32" fillId="3" borderId="1" xfId="206" applyNumberFormat="1" applyFont="1" applyFill="1" applyBorder="1" applyAlignment="1" applyProtection="1">
      <alignment vertical="center" shrinkToFit="1"/>
      <protection locked="0"/>
    </xf>
    <xf numFmtId="179" fontId="32" fillId="3" borderId="0" xfId="206" applyNumberFormat="1" applyFont="1" applyFill="1" applyAlignment="1" applyProtection="1">
      <alignment vertical="center" shrinkToFit="1"/>
      <protection locked="0"/>
    </xf>
    <xf numFmtId="0" fontId="11" fillId="7" borderId="1" xfId="0" applyFont="1" applyFill="1" applyBorder="1" applyAlignment="1">
      <alignment vertical="center" wrapText="1"/>
    </xf>
    <xf numFmtId="182" fontId="27" fillId="8" borderId="1" xfId="0" applyNumberFormat="1" applyFont="1" applyFill="1" applyBorder="1" applyAlignment="1">
      <alignment horizontal="right" vertical="center" wrapText="1"/>
    </xf>
    <xf numFmtId="182" fontId="27" fillId="3" borderId="1" xfId="0" applyNumberFormat="1" applyFont="1" applyFill="1" applyBorder="1" applyAlignment="1">
      <alignment horizontal="right" vertical="center" wrapText="1"/>
    </xf>
    <xf numFmtId="182" fontId="31" fillId="8" borderId="1" xfId="0" applyNumberFormat="1" applyFont="1" applyFill="1" applyBorder="1" applyAlignment="1">
      <alignment horizontal="right" vertical="center" wrapText="1"/>
    </xf>
    <xf numFmtId="0" fontId="17" fillId="13" borderId="3" xfId="0" applyFont="1" applyFill="1" applyBorder="1" applyAlignment="1">
      <alignment horizontal="distributed" vertical="center"/>
    </xf>
    <xf numFmtId="0" fontId="27" fillId="3" borderId="0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82" fontId="31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15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5" applyNumberFormat="1" applyFont="1" applyFill="1" applyBorder="1" applyAlignment="1" applyProtection="1">
      <alignment horizontal="center"/>
    </xf>
    <xf numFmtId="3" fontId="1" fillId="0" borderId="1" xfId="15" applyNumberFormat="1" applyFont="1" applyFill="1" applyBorder="1" applyAlignment="1" applyProtection="1">
      <alignment horizontal="center"/>
    </xf>
    <xf numFmtId="3" fontId="3" fillId="0" borderId="1" xfId="15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9" fontId="32" fillId="3" borderId="1" xfId="206" applyNumberFormat="1" applyFont="1" applyFill="1" applyBorder="1" applyAlignment="1" applyProtection="1">
      <alignment horizontal="center" shrinkToFit="1"/>
      <protection locked="0"/>
    </xf>
    <xf numFmtId="179" fontId="32" fillId="3" borderId="0" xfId="206" applyNumberFormat="1" applyFont="1" applyFill="1" applyBorder="1" applyAlignment="1" applyProtection="1">
      <alignment horizontal="center" shrinkToFit="1"/>
      <protection locked="0"/>
    </xf>
    <xf numFmtId="183" fontId="17" fillId="3" borderId="1" xfId="0" applyNumberFormat="1" applyFont="1" applyFill="1" applyBorder="1" applyAlignment="1" applyProtection="1">
      <alignment horizontal="center"/>
      <protection locked="0"/>
    </xf>
    <xf numFmtId="182" fontId="17" fillId="3" borderId="1" xfId="0" applyNumberFormat="1" applyFont="1" applyFill="1" applyBorder="1" applyAlignment="1">
      <alignment horizontal="center" wrapText="1"/>
    </xf>
    <xf numFmtId="182" fontId="27" fillId="3" borderId="1" xfId="0" applyNumberFormat="1" applyFont="1" applyFill="1" applyBorder="1" applyAlignment="1">
      <alignment horizontal="center" wrapText="1"/>
    </xf>
    <xf numFmtId="182" fontId="31" fillId="3" borderId="1" xfId="0" applyNumberFormat="1" applyFont="1" applyFill="1" applyBorder="1" applyAlignment="1">
      <alignment horizontal="center" wrapText="1"/>
    </xf>
    <xf numFmtId="3" fontId="0" fillId="0" borderId="1" xfId="15" applyNumberFormat="1" applyFont="1" applyFill="1" applyBorder="1" applyAlignment="1" applyProtection="1">
      <alignment horizontal="center"/>
    </xf>
    <xf numFmtId="0" fontId="0" fillId="0" borderId="0" xfId="15" applyFill="1"/>
    <xf numFmtId="0" fontId="7" fillId="0" borderId="0" xfId="15" applyNumberFormat="1" applyFont="1" applyFill="1" applyAlignment="1" applyProtection="1">
      <alignment horizontal="center" vertical="center"/>
    </xf>
    <xf numFmtId="0" fontId="3" fillId="0" borderId="0" xfId="15" applyNumberFormat="1" applyFont="1" applyFill="1" applyAlignment="1" applyProtection="1">
      <alignment horizontal="right" vertical="center"/>
    </xf>
    <xf numFmtId="0" fontId="3" fillId="0" borderId="1" xfId="15" applyNumberFormat="1" applyFont="1" applyFill="1" applyBorder="1" applyAlignment="1" applyProtection="1">
      <alignment horizontal="center" vertical="center"/>
    </xf>
    <xf numFmtId="3" fontId="1" fillId="0" borderId="1" xfId="15" applyNumberFormat="1" applyFont="1" applyFill="1" applyBorder="1" applyAlignment="1" applyProtection="1">
      <alignment horizontal="left" vertical="center"/>
    </xf>
    <xf numFmtId="3" fontId="3" fillId="0" borderId="1" xfId="15" applyNumberFormat="1" applyFont="1" applyFill="1" applyBorder="1" applyAlignment="1" applyProtection="1">
      <alignment horizontal="right" vertical="center"/>
    </xf>
    <xf numFmtId="3" fontId="3" fillId="0" borderId="1" xfId="15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9" fontId="32" fillId="3" borderId="0" xfId="206" applyNumberFormat="1" applyFont="1" applyFill="1" applyBorder="1" applyAlignment="1" applyProtection="1">
      <alignment vertical="center" shrinkToFit="1"/>
      <protection locked="0"/>
    </xf>
    <xf numFmtId="183" fontId="17" fillId="3" borderId="1" xfId="0" applyNumberFormat="1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>
      <alignment horizontal="left" vertical="center"/>
    </xf>
    <xf numFmtId="182" fontId="17" fillId="3" borderId="1" xfId="0" applyNumberFormat="1" applyFont="1" applyFill="1" applyBorder="1" applyAlignment="1">
      <alignment horizontal="right" vertical="center" wrapText="1"/>
    </xf>
    <xf numFmtId="3" fontId="0" fillId="0" borderId="1" xfId="15" applyNumberFormat="1" applyFont="1" applyFill="1" applyBorder="1" applyAlignment="1" applyProtection="1">
      <alignment horizontal="right" vertical="center"/>
    </xf>
    <xf numFmtId="3" fontId="0" fillId="0" borderId="1" xfId="15" applyNumberFormat="1" applyFont="1" applyFill="1" applyBorder="1" applyAlignment="1" applyProtection="1">
      <alignment horizontal="left" vertical="center"/>
    </xf>
    <xf numFmtId="3" fontId="3" fillId="0" borderId="1" xfId="15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0" fontId="24" fillId="7" borderId="0" xfId="0" applyFont="1" applyFill="1"/>
    <xf numFmtId="0" fontId="23" fillId="7" borderId="1" xfId="0" applyNumberFormat="1" applyFont="1" applyFill="1" applyBorder="1" applyAlignment="1" applyProtection="1">
      <alignment horizontal="center" vertical="center"/>
    </xf>
    <xf numFmtId="0" fontId="24" fillId="7" borderId="0" xfId="0" applyFont="1" applyFill="1" applyAlignment="1">
      <alignment vertical="center"/>
    </xf>
    <xf numFmtId="0" fontId="24" fillId="7" borderId="1" xfId="0" applyNumberFormat="1" applyFont="1" applyFill="1" applyBorder="1" applyAlignment="1" applyProtection="1">
      <alignment horizontal="center" vertical="center"/>
    </xf>
    <xf numFmtId="0" fontId="24" fillId="7" borderId="1" xfId="0" applyFont="1" applyFill="1" applyBorder="1"/>
    <xf numFmtId="0" fontId="24" fillId="7" borderId="1" xfId="0" applyNumberFormat="1" applyFont="1" applyFill="1" applyBorder="1" applyAlignment="1" applyProtection="1">
      <alignment horizontal="left" vertical="center"/>
    </xf>
    <xf numFmtId="0" fontId="24" fillId="8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</cellXfs>
  <cellStyles count="257">
    <cellStyle name="常规" xfId="0" builtinId="0"/>
    <cellStyle name="强调文字颜色 5 2" xfId="1"/>
    <cellStyle name="常规_2020年一般公共预算三公经费支出预算表" xfId="2"/>
    <cellStyle name="着色 4 2 2" xfId="3"/>
    <cellStyle name="40% - 着色 2" xfId="4"/>
    <cellStyle name="60% - 着色 5 2 2" xfId="5"/>
    <cellStyle name="标题 3 2" xfId="6"/>
    <cellStyle name="40% - 着色 6 2" xfId="7"/>
    <cellStyle name="常规 4 2 2" xfId="8"/>
    <cellStyle name="着色 3" xfId="9"/>
    <cellStyle name="强调文字颜色 4 2" xfId="10"/>
    <cellStyle name="着色 6 2 2" xfId="11"/>
    <cellStyle name="好 2" xfId="12"/>
    <cellStyle name="常规_提供表 2" xfId="13"/>
    <cellStyle name="40% - 着色 2 2" xfId="14"/>
    <cellStyle name="常规_河南省2011年度财政总决算生成表20120425" xfId="15"/>
    <cellStyle name="着色 6" xfId="16"/>
    <cellStyle name="百分比 3" xfId="17"/>
    <cellStyle name="着色 6 2" xfId="18"/>
    <cellStyle name="常规_467FBB278E8101C4E0530A081E8801C4" xfId="19"/>
    <cellStyle name="常规 2 3" xfId="20"/>
    <cellStyle name="常规_2016年全省社会保险基金收支预算表细化 2" xfId="21"/>
    <cellStyle name="常规 10 3 2" xfId="22"/>
    <cellStyle name="常规 7" xfId="23"/>
    <cellStyle name="常规 3 3 2" xfId="24"/>
    <cellStyle name="常规 2 2 2 2" xfId="25"/>
    <cellStyle name="常规 9" xfId="26"/>
    <cellStyle name="常规 2 2 2" xfId="27"/>
    <cellStyle name="常规 2 2" xfId="28"/>
    <cellStyle name="常规 15 2" xfId="29"/>
    <cellStyle name="常规 11 2" xfId="30"/>
    <cellStyle name="60% - 着色 3 3" xfId="31"/>
    <cellStyle name="常规 10 3" xfId="32"/>
    <cellStyle name="千位分隔 3" xfId="33"/>
    <cellStyle name="标题 4 2" xfId="34"/>
    <cellStyle name="强调文字颜色 2 2" xfId="35"/>
    <cellStyle name="60% - 着色 5 2" xfId="36"/>
    <cellStyle name="40% - 着色 5 3" xfId="37"/>
    <cellStyle name="着色 3 2" xfId="38"/>
    <cellStyle name="60% - 着色 4 2" xfId="39"/>
    <cellStyle name="常规 4" xfId="40"/>
    <cellStyle name="强调文字颜色 1 2" xfId="41"/>
    <cellStyle name="60% - 着色 3 2 2" xfId="42"/>
    <cellStyle name="40% - 着色 3 2" xfId="43"/>
    <cellStyle name="60% - 着色 3 2" xfId="44"/>
    <cellStyle name="60% - 着色 3" xfId="45"/>
    <cellStyle name="60% - 着色 2 3" xfId="46"/>
    <cellStyle name="60% - 着色 2 2 2" xfId="47"/>
    <cellStyle name="60% - 着色 1" xfId="48"/>
    <cellStyle name="千位分隔 2 2" xfId="49"/>
    <cellStyle name="常规 10 2 2" xfId="50"/>
    <cellStyle name="60% - 强调文字颜色 6 2" xfId="51"/>
    <cellStyle name="60% - 着色 6 2 2" xfId="52"/>
    <cellStyle name="60% - 强调文字颜色 5 2" xfId="53"/>
    <cellStyle name="60% - 强调文字颜色 3 2" xfId="54"/>
    <cellStyle name="常规 15" xfId="55"/>
    <cellStyle name="常规_427E360BEE8F0166E0530A081E880166" xfId="56"/>
    <cellStyle name="40% - 着色 4 3" xfId="57"/>
    <cellStyle name="常规_2016年省本级社会保险基金收支预算表细化 2" xfId="58"/>
    <cellStyle name="差 2" xfId="59"/>
    <cellStyle name="常规 2 2 3" xfId="60"/>
    <cellStyle name="60% - 着色 5 3" xfId="61"/>
    <cellStyle name="常规 3 3" xfId="62"/>
    <cellStyle name="常规 15_2017年财政收支预算" xfId="63"/>
    <cellStyle name="40% - 着色 4 2" xfId="64"/>
    <cellStyle name="链接单元格 2" xfId="65"/>
    <cellStyle name="注释 2" xfId="66"/>
    <cellStyle name="常规 2 4" xfId="67"/>
    <cellStyle name="标题 1 2" xfId="68"/>
    <cellStyle name="常规_20170103省级2017年预算情况表" xfId="69"/>
    <cellStyle name="常规 3 2" xfId="70"/>
    <cellStyle name="着色 4 2" xfId="71"/>
    <cellStyle name="标题 5" xfId="72"/>
    <cellStyle name="常规 5" xfId="73"/>
    <cellStyle name="60% - 着色 4 3" xfId="74"/>
    <cellStyle name="60% - 着色 1 2" xfId="75"/>
    <cellStyle name="着色 3 2 2" xfId="76"/>
    <cellStyle name="40% - 着色 6 3" xfId="77"/>
    <cellStyle name="常规_附件：2012年出口退税基数及超基数上解情况表" xfId="78"/>
    <cellStyle name="常规_2012年国有资本经营预算收支总表 2" xfId="79"/>
    <cellStyle name="常规 10 4" xfId="80"/>
    <cellStyle name="常规_全省社会保险基金 2" xfId="81"/>
    <cellStyle name="40% - 着色 3" xfId="82"/>
    <cellStyle name="常规_12-29日省政府常务会议材料附件 2_开封市2015年财政收支预算草案表_开封市2016年人大材料附表 2" xfId="83"/>
    <cellStyle name="着色 2 2" xfId="84"/>
    <cellStyle name="常规 5 2" xfId="85"/>
    <cellStyle name="常规_20160105省级2016年预算情况表（最新）" xfId="86"/>
    <cellStyle name="着色 1" xfId="87"/>
    <cellStyle name="着色 3 3" xfId="88"/>
    <cellStyle name="20% - 强调文字颜色 1 2" xfId="89"/>
    <cellStyle name="着色 4 3" xfId="90"/>
    <cellStyle name="20% - 强调文字颜色 2 2" xfId="91"/>
    <cellStyle name="60% - 着色 6 3" xfId="92"/>
    <cellStyle name="20% - 强调文字颜色 6 2" xfId="93"/>
    <cellStyle name="60% - 强调文字颜色 4" xfId="94" builtinId="44"/>
    <cellStyle name="着色 5 2" xfId="95"/>
    <cellStyle name="百分比 2 2" xfId="96"/>
    <cellStyle name="20% - 着色 2 2" xfId="97"/>
    <cellStyle name="强调文字颜色 6" xfId="98" builtinId="49"/>
    <cellStyle name="20% - 强调文字颜色 5" xfId="99" builtinId="46"/>
    <cellStyle name="20% - 强调文字颜色 4" xfId="100" builtinId="42"/>
    <cellStyle name="强调文字颜色 4" xfId="101" builtinId="41"/>
    <cellStyle name="千位分隔 2" xfId="102"/>
    <cellStyle name="常规 10 2" xfId="103"/>
    <cellStyle name="计算 2" xfId="104"/>
    <cellStyle name="60% - 强调文字颜色 6" xfId="105" builtinId="52"/>
    <cellStyle name="40% - 强调文字颜色 3" xfId="106" builtinId="39"/>
    <cellStyle name="百分比 2" xfId="107"/>
    <cellStyle name="着色 5" xfId="108"/>
    <cellStyle name="60% - 着色 6" xfId="109"/>
    <cellStyle name="强调文字颜色 3" xfId="110" builtinId="37"/>
    <cellStyle name="20% - 着色 6" xfId="111"/>
    <cellStyle name="60% - 强调文字颜色 2" xfId="112" builtinId="36"/>
    <cellStyle name="60% - 强调文字颜色 5" xfId="113" builtinId="48"/>
    <cellStyle name="40% - 强调文字颜色 1 2" xfId="114"/>
    <cellStyle name="40% - 强调文字颜色 2" xfId="115" builtinId="35"/>
    <cellStyle name="40% - 强调文字颜色 5" xfId="116" builtinId="47"/>
    <cellStyle name="20% - 强调文字颜色 2" xfId="117" builtinId="34"/>
    <cellStyle name="60% - 着色 6 2" xfId="118"/>
    <cellStyle name="强调文字颜色 3 2" xfId="119"/>
    <cellStyle name="标题" xfId="120" builtinId="15"/>
    <cellStyle name="已访问的超链接" xfId="121" builtinId="9"/>
    <cellStyle name="40% - 着色 6" xfId="122"/>
    <cellStyle name="标题 3" xfId="123" builtinId="18"/>
    <cellStyle name="20% - 着色 6 2 2" xfId="124"/>
    <cellStyle name="60% - 着色 2" xfId="125"/>
    <cellStyle name="检查单元格" xfId="126" builtinId="23"/>
    <cellStyle name="输入" xfId="127" builtinId="20"/>
    <cellStyle name="常规 4 3" xfId="128"/>
    <cellStyle name="20% - 着色 5 2 2" xfId="129"/>
    <cellStyle name="适中 2" xfId="130"/>
    <cellStyle name="常规 11" xfId="131"/>
    <cellStyle name="超链接" xfId="132" builtinId="8"/>
    <cellStyle name="输出" xfId="133" builtinId="21"/>
    <cellStyle name="常规 6" xfId="134"/>
    <cellStyle name="常规_2007基金预算" xfId="135"/>
    <cellStyle name="40% - 强调文字颜色 6" xfId="136" builtinId="51"/>
    <cellStyle name="20% - 强调文字颜色 3" xfId="137" builtinId="38"/>
    <cellStyle name="常规 4 2" xfId="138"/>
    <cellStyle name="60% - 着色 4 2 2" xfId="139"/>
    <cellStyle name="货币[0]" xfId="140" builtinId="7"/>
    <cellStyle name="40% - 着色 2 3" xfId="141"/>
    <cellStyle name="解释性文本" xfId="142" builtinId="53"/>
    <cellStyle name="40% - 着色 4" xfId="143"/>
    <cellStyle name="标题 1" xfId="144" builtinId="16"/>
    <cellStyle name="注释" xfId="145" builtinId="10"/>
    <cellStyle name="链接单元格" xfId="146" builtinId="24"/>
    <cellStyle name="40% - 着色 1 3" xfId="147"/>
    <cellStyle name="汇总 2" xfId="148"/>
    <cellStyle name="20% - 着色 5" xfId="149"/>
    <cellStyle name="60% - 强调文字颜色 1" xfId="150" builtinId="32"/>
    <cellStyle name="常规_2007基金预算 2 2" xfId="151"/>
    <cellStyle name="20% - 着色 4 3" xfId="152"/>
    <cellStyle name="千位分隔[0]" xfId="153" builtinId="6"/>
    <cellStyle name="60% - 强调文字颜色 3" xfId="154" builtinId="40"/>
    <cellStyle name="好" xfId="155" builtinId="26"/>
    <cellStyle name="60% - 强调文字颜色 4 2" xfId="156"/>
    <cellStyle name="货币" xfId="157" builtinId="4"/>
    <cellStyle name="常规 10" xfId="158"/>
    <cellStyle name="计算" xfId="159" builtinId="22"/>
    <cellStyle name="千位分隔" xfId="160" builtinId="3"/>
    <cellStyle name="常规 3 2 2 2" xfId="161"/>
    <cellStyle name="输入 2" xfId="162"/>
    <cellStyle name="百分比" xfId="163" builtinId="5"/>
    <cellStyle name="40% - 着色 5" xfId="164"/>
    <cellStyle name="标题 2" xfId="165" builtinId="17"/>
    <cellStyle name="强调文字颜色 6 2" xfId="166"/>
    <cellStyle name="20% - 着色 2 2 2" xfId="167"/>
    <cellStyle name="40% - 着色 4 2 2" xfId="168"/>
    <cellStyle name="标题 4" xfId="169" builtinId="19"/>
    <cellStyle name="常规 13 2" xfId="170"/>
    <cellStyle name="40% - 强调文字颜色 4" xfId="171" builtinId="43"/>
    <cellStyle name="60% - 着色 1 3" xfId="172"/>
    <cellStyle name="20% - 强调文字颜色 1" xfId="173" builtinId="30"/>
    <cellStyle name="40% - 着色 1 2 2" xfId="174"/>
    <cellStyle name="强调文字颜色 5" xfId="175" builtinId="45"/>
    <cellStyle name="20% - 着色 1 2 2" xfId="176"/>
    <cellStyle name="汇总" xfId="177" builtinId="25"/>
    <cellStyle name="20% - 着色 3 2 2" xfId="178"/>
    <cellStyle name="常规 6 2" xfId="179"/>
    <cellStyle name="60% - 着色 5" xfId="180"/>
    <cellStyle name="强调文字颜色 2" xfId="181" builtinId="33"/>
    <cellStyle name="20% - 着色 4 2" xfId="182"/>
    <cellStyle name="60% - 着色 1 2 2" xfId="183"/>
    <cellStyle name="着色 2 3" xfId="184"/>
    <cellStyle name="差" xfId="185" builtinId="27"/>
    <cellStyle name="60% - 强调文字颜色 1 2" xfId="186"/>
    <cellStyle name="20% - 着色 5 2" xfId="187"/>
    <cellStyle name="20% - 强调文字颜色 6" xfId="188" builtinId="50"/>
    <cellStyle name="常规 15_1.3日 2017年预算草案 - 副本" xfId="189"/>
    <cellStyle name="20% - 着色 6 3" xfId="190"/>
    <cellStyle name="着色 1 2" xfId="191"/>
    <cellStyle name="警告文本" xfId="192" builtinId="11"/>
    <cellStyle name="40% - 强调文字颜色 2 2" xfId="193"/>
    <cellStyle name="适中" xfId="194" builtinId="28"/>
    <cellStyle name="60% - 着色 4" xfId="195"/>
    <cellStyle name="20% - 强调文字颜色 5 2" xfId="196"/>
    <cellStyle name="强调文字颜色 1" xfId="197" builtinId="29"/>
    <cellStyle name="40% - 强调文字颜色 1" xfId="198" builtinId="31"/>
    <cellStyle name="20% - 着色 3 3" xfId="199"/>
    <cellStyle name="20% - 着色 1 2" xfId="200"/>
    <cellStyle name="40% - 强调文字颜色 4 2" xfId="201"/>
    <cellStyle name="输出 2" xfId="202"/>
    <cellStyle name="千位分隔[0] 2" xfId="203"/>
    <cellStyle name="40% - 强调文字颜色 3 2" xfId="204"/>
    <cellStyle name="20% - 着色 1" xfId="205"/>
    <cellStyle name="常规 2" xfId="206"/>
    <cellStyle name="20% - 着色 2 3" xfId="207"/>
    <cellStyle name="20% - 着色 2" xfId="208"/>
    <cellStyle name="20% - 着色 3" xfId="209"/>
    <cellStyle name="40% - 着色 3 2 2" xfId="210"/>
    <cellStyle name="着色 4" xfId="211"/>
    <cellStyle name="60% - 强调文字颜色 2 2" xfId="212"/>
    <cellStyle name="20% - 着色 6 2" xfId="213"/>
    <cellStyle name="常规_2012年国有资本经营预算收支总表" xfId="214"/>
    <cellStyle name="常规 8" xfId="215"/>
    <cellStyle name="常规 3" xfId="216"/>
    <cellStyle name="40% - 着色 5 2 2" xfId="217"/>
    <cellStyle name="40% - 强调文字颜色 5 2" xfId="218"/>
    <cellStyle name="常规_2010年收入财力预测（20101011）_全省社会保险基金 2" xfId="219"/>
    <cellStyle name="着色 2 2 2" xfId="220"/>
    <cellStyle name="40% - 着色 1" xfId="221"/>
    <cellStyle name="着色 5 3" xfId="222"/>
    <cellStyle name="百分比 2 3" xfId="223"/>
    <cellStyle name="20% - 强调文字颜色 3 2" xfId="224"/>
    <cellStyle name="40% - 着色 5 2" xfId="225"/>
    <cellStyle name="常规_EE70A06373940074E0430A0804CB0074" xfId="226"/>
    <cellStyle name="常规 3 4" xfId="227"/>
    <cellStyle name="标题 2 2" xfId="228"/>
    <cellStyle name="着色 6 3" xfId="229"/>
    <cellStyle name="20% - 强调文字颜色 4 2" xfId="230"/>
    <cellStyle name="百分比 2 2 2" xfId="231"/>
    <cellStyle name="着色 5 2 2" xfId="232"/>
    <cellStyle name="20% - 着色 1 3" xfId="233"/>
    <cellStyle name="20% - 着色 3 2" xfId="234"/>
    <cellStyle name="常规_2007基金预算 2" xfId="235"/>
    <cellStyle name="40% - 强调文字颜色 6 2" xfId="236"/>
    <cellStyle name="着色 1 3" xfId="237"/>
    <cellStyle name="常规_12-29日省政府常务会议材料附件 2" xfId="238"/>
    <cellStyle name="40% - 着色 3 3" xfId="239"/>
    <cellStyle name="20% - 着色 4" xfId="240"/>
    <cellStyle name="常规 2 3 2" xfId="241"/>
    <cellStyle name="常规 13" xfId="242"/>
    <cellStyle name="40% - 着色 6 2 2" xfId="243"/>
    <cellStyle name="着色 2" xfId="244"/>
    <cellStyle name="常规_12-29日省政府常务会议材料附件 3 2" xfId="245"/>
    <cellStyle name="40% - 着色 2 2 2" xfId="246"/>
    <cellStyle name="警告文本 2" xfId="247"/>
    <cellStyle name="着色 1 2 2" xfId="248"/>
    <cellStyle name="常规 3 2 2" xfId="249"/>
    <cellStyle name="检查单元格 2" xfId="250"/>
    <cellStyle name="常规 3 2 3" xfId="251"/>
    <cellStyle name="60% - 着色 2 2" xfId="252"/>
    <cellStyle name="解释性文本 2" xfId="253"/>
    <cellStyle name="40% - 着色 1 2" xfId="254"/>
    <cellStyle name="20% - 着色 5 3" xfId="255"/>
    <cellStyle name="20% - 着色 4 2 2" xfId="2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95B3D7"/>
      <color rgb="00FF0000"/>
      <color rgb="00FCE4D6"/>
      <color rgb="00C0C0C0"/>
      <color rgb="00B2B164"/>
      <color rgb="00FFFFFF"/>
      <color rgb="00000000"/>
      <color rgb="00FFFF00"/>
      <color rgb="009BC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topLeftCell="A3" workbookViewId="0">
      <selection activeCell="A4" sqref="A4"/>
    </sheetView>
  </sheetViews>
  <sheetFormatPr defaultColWidth="9" defaultRowHeight="15.75" outlineLevelRow="5" outlineLevelCol="1"/>
  <cols>
    <col min="1" max="1" width="148.333333333333" style="413" customWidth="1"/>
    <col min="2" max="2" width="9" style="413" hidden="1" customWidth="1"/>
    <col min="3" max="16384" width="9" style="413" customWidth="1"/>
  </cols>
  <sheetData>
    <row r="1" ht="36.75" customHeight="1" spans="1:2">
      <c r="A1" s="414" t="s">
        <v>0</v>
      </c>
      <c r="B1" s="413" t="s">
        <v>1</v>
      </c>
    </row>
    <row r="2" ht="52.5" customHeight="1" spans="1:2">
      <c r="A2" s="415"/>
      <c r="B2" s="413" t="s">
        <v>2</v>
      </c>
    </row>
    <row r="3" ht="178.5" customHeight="1" spans="1:2">
      <c r="A3" s="416" t="s">
        <v>3</v>
      </c>
      <c r="B3" s="413" t="s">
        <v>4</v>
      </c>
    </row>
    <row r="4" ht="51.75" customHeight="1" spans="1:2">
      <c r="A4" s="416" t="s">
        <v>0</v>
      </c>
      <c r="B4" s="413" t="s">
        <v>5</v>
      </c>
    </row>
    <row r="5" ht="33" customHeight="1" spans="1:2">
      <c r="A5" s="417"/>
      <c r="B5" s="413" t="s">
        <v>6</v>
      </c>
    </row>
    <row r="6" ht="42" customHeight="1" spans="1:2">
      <c r="A6" s="417"/>
      <c r="B6" s="413" t="s">
        <v>7</v>
      </c>
    </row>
  </sheetData>
  <pageMargins left="0.75" right="0.75" top="1" bottom="1" header="0.509722222222222" footer="0.509722222222222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zoomScaleSheetLayoutView="60" workbookViewId="0">
      <selection activeCell="C7" sqref="C7:C8"/>
    </sheetView>
  </sheetViews>
  <sheetFormatPr defaultColWidth="9" defaultRowHeight="15.75" outlineLevelCol="2"/>
  <cols>
    <col min="1" max="1" width="41.75" customWidth="1"/>
    <col min="2" max="2" width="12.375" customWidth="1"/>
    <col min="3" max="3" width="16.5" customWidth="1"/>
    <col min="4" max="250" width="9" customWidth="1"/>
  </cols>
  <sheetData>
    <row r="1" spans="1:2">
      <c r="A1" s="158" t="s">
        <v>2507</v>
      </c>
      <c r="B1" s="158"/>
    </row>
    <row r="2" ht="24" spans="1:2">
      <c r="A2" s="211" t="s">
        <v>2508</v>
      </c>
      <c r="B2" s="211"/>
    </row>
    <row r="3" ht="18" spans="1:2">
      <c r="A3" s="212"/>
      <c r="B3" s="213" t="s">
        <v>37</v>
      </c>
    </row>
    <row r="4" spans="1:3">
      <c r="A4" s="214" t="s">
        <v>2509</v>
      </c>
      <c r="B4" s="215" t="s">
        <v>170</v>
      </c>
      <c r="C4" s="215" t="s">
        <v>172</v>
      </c>
    </row>
    <row r="5" spans="1:3">
      <c r="A5" s="58" t="s">
        <v>2510</v>
      </c>
      <c r="B5" s="74">
        <v>5</v>
      </c>
      <c r="C5" s="74">
        <v>15</v>
      </c>
    </row>
    <row r="6" spans="1:3">
      <c r="A6" s="58" t="s">
        <v>2511</v>
      </c>
      <c r="B6" s="74">
        <v>60</v>
      </c>
      <c r="C6" s="74">
        <v>61</v>
      </c>
    </row>
    <row r="7" spans="1:3">
      <c r="A7" s="58" t="s">
        <v>2512</v>
      </c>
      <c r="B7" s="74">
        <v>67</v>
      </c>
      <c r="C7" s="74">
        <v>76</v>
      </c>
    </row>
    <row r="8" spans="1:3">
      <c r="A8" s="58" t="s">
        <v>2513</v>
      </c>
      <c r="B8" s="74">
        <v>67</v>
      </c>
      <c r="C8" s="74">
        <v>76</v>
      </c>
    </row>
    <row r="9" spans="1:3">
      <c r="A9" s="58" t="s">
        <v>2514</v>
      </c>
      <c r="B9" s="74"/>
      <c r="C9" s="74"/>
    </row>
    <row r="10" spans="1:3">
      <c r="A10" s="58"/>
      <c r="B10" s="74"/>
      <c r="C10" s="74"/>
    </row>
    <row r="11" spans="1:3">
      <c r="A11" s="216" t="s">
        <v>2515</v>
      </c>
      <c r="B11" s="74">
        <v>132</v>
      </c>
      <c r="C11" s="74">
        <v>152</v>
      </c>
    </row>
  </sheetData>
  <mergeCells count="1">
    <mergeCell ref="A2:B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zoomScaleSheetLayoutView="60" topLeftCell="A21" workbookViewId="0">
      <selection activeCell="F32" sqref="F32"/>
    </sheetView>
  </sheetViews>
  <sheetFormatPr defaultColWidth="9" defaultRowHeight="15.75"/>
  <cols>
    <col min="1" max="1" width="25.75" customWidth="1"/>
    <col min="2" max="2" width="16.3333333333333" style="61" customWidth="1"/>
    <col min="3" max="3" width="12.75" style="61" customWidth="1"/>
    <col min="4" max="4" width="12.5833333333333" style="61" customWidth="1"/>
    <col min="5" max="5" width="9" customWidth="1"/>
    <col min="6" max="6" width="17.375" customWidth="1"/>
    <col min="7" max="255" width="9" customWidth="1"/>
  </cols>
  <sheetData>
    <row r="1" spans="1:1">
      <c r="A1" s="181" t="s">
        <v>2516</v>
      </c>
    </row>
    <row r="2" ht="29" customHeight="1" spans="1:4">
      <c r="A2" s="182" t="s">
        <v>2517</v>
      </c>
      <c r="B2" s="182"/>
      <c r="C2" s="182"/>
      <c r="D2" s="182"/>
    </row>
    <row r="3" spans="4:4">
      <c r="D3" s="183" t="s">
        <v>2518</v>
      </c>
    </row>
    <row r="4" ht="14.25" customHeight="1" spans="1:4">
      <c r="A4" s="184" t="s">
        <v>2519</v>
      </c>
      <c r="B4" s="185" t="s">
        <v>2520</v>
      </c>
      <c r="C4" s="185"/>
      <c r="D4" s="185"/>
    </row>
    <row r="5" spans="1:4">
      <c r="A5" s="184"/>
      <c r="B5" s="185" t="s">
        <v>201</v>
      </c>
      <c r="C5" s="185" t="s">
        <v>2521</v>
      </c>
      <c r="D5" s="185" t="s">
        <v>2522</v>
      </c>
    </row>
    <row r="6" spans="1:4">
      <c r="A6" s="186" t="s">
        <v>2523</v>
      </c>
      <c r="B6" s="187">
        <f>B7+B12+B26</f>
        <v>57442</v>
      </c>
      <c r="C6" s="187">
        <f>C7+C12+C26</f>
        <v>57442</v>
      </c>
      <c r="D6" s="187"/>
    </row>
    <row r="7" spans="1:4">
      <c r="A7" s="188" t="s">
        <v>2524</v>
      </c>
      <c r="B7" s="187">
        <f>SUM(B8:B10)</f>
        <v>2193</v>
      </c>
      <c r="C7" s="187">
        <f>SUM(C8:C10)</f>
        <v>2193</v>
      </c>
      <c r="D7" s="187"/>
    </row>
    <row r="8" spans="1:4">
      <c r="A8" s="189" t="s">
        <v>2525</v>
      </c>
      <c r="B8" s="190">
        <v>839</v>
      </c>
      <c r="C8" s="190">
        <v>839</v>
      </c>
      <c r="D8" s="191"/>
    </row>
    <row r="9" ht="31.5" spans="1:4">
      <c r="A9" s="189" t="s">
        <v>2526</v>
      </c>
      <c r="B9" s="190">
        <v>994</v>
      </c>
      <c r="C9" s="190">
        <v>994</v>
      </c>
      <c r="D9" s="191"/>
    </row>
    <row r="10" spans="1:4">
      <c r="A10" s="189" t="s">
        <v>2527</v>
      </c>
      <c r="B10" s="190">
        <v>360</v>
      </c>
      <c r="C10" s="190">
        <v>360</v>
      </c>
      <c r="D10" s="191"/>
    </row>
    <row r="11" spans="1:4">
      <c r="A11" s="192" t="s">
        <v>2528</v>
      </c>
      <c r="B11" s="190"/>
      <c r="C11" s="190"/>
      <c r="D11" s="193"/>
    </row>
    <row r="12" spans="1:4">
      <c r="A12" s="194" t="s">
        <v>2529</v>
      </c>
      <c r="B12" s="187">
        <f>SUM(B13:B25)</f>
        <v>43403</v>
      </c>
      <c r="C12" s="187">
        <f>SUM(C13:C25)</f>
        <v>43403</v>
      </c>
      <c r="D12" s="187"/>
    </row>
    <row r="13" spans="1:4">
      <c r="A13" s="189" t="s">
        <v>2530</v>
      </c>
      <c r="B13" s="195">
        <v>12270</v>
      </c>
      <c r="C13" s="195">
        <v>12270</v>
      </c>
      <c r="D13" s="187"/>
    </row>
    <row r="14" spans="1:4">
      <c r="A14" s="189" t="s">
        <v>2531</v>
      </c>
      <c r="B14" s="195"/>
      <c r="C14" s="195"/>
      <c r="D14" s="187"/>
    </row>
    <row r="15" spans="1:10">
      <c r="A15" s="189" t="s">
        <v>2532</v>
      </c>
      <c r="B15" s="195">
        <v>4029</v>
      </c>
      <c r="C15" s="195">
        <v>4029</v>
      </c>
      <c r="D15" s="187"/>
      <c r="J15" s="210"/>
    </row>
    <row r="16" spans="1:4">
      <c r="A16" s="189" t="s">
        <v>2533</v>
      </c>
      <c r="B16" s="195">
        <v>19439</v>
      </c>
      <c r="C16" s="195">
        <v>19439</v>
      </c>
      <c r="D16" s="187"/>
    </row>
    <row r="17" spans="1:4">
      <c r="A17" s="189" t="s">
        <v>2534</v>
      </c>
      <c r="B17" s="190">
        <v>0</v>
      </c>
      <c r="C17" s="190">
        <v>0</v>
      </c>
      <c r="D17" s="187"/>
    </row>
    <row r="18" spans="1:4">
      <c r="A18" s="189" t="s">
        <v>2535</v>
      </c>
      <c r="B18" s="195">
        <v>81</v>
      </c>
      <c r="C18" s="195">
        <v>81</v>
      </c>
      <c r="D18" s="187"/>
    </row>
    <row r="19" spans="1:4">
      <c r="A19" s="196" t="s">
        <v>2536</v>
      </c>
      <c r="B19" s="197"/>
      <c r="C19" s="197"/>
      <c r="D19" s="187"/>
    </row>
    <row r="20" ht="29.5" customHeight="1" spans="1:4">
      <c r="A20" s="196" t="s">
        <v>2537</v>
      </c>
      <c r="B20" s="197">
        <v>64</v>
      </c>
      <c r="C20" s="197">
        <v>64</v>
      </c>
      <c r="D20" s="187"/>
    </row>
    <row r="21" ht="31.5" spans="1:4">
      <c r="A21" s="196" t="s">
        <v>2538</v>
      </c>
      <c r="B21" s="197">
        <v>1481</v>
      </c>
      <c r="C21" s="197">
        <v>1481</v>
      </c>
      <c r="D21" s="187"/>
    </row>
    <row r="22" ht="28.5" spans="1:4">
      <c r="A22" s="198" t="s">
        <v>2539</v>
      </c>
      <c r="B22" s="197">
        <v>2018</v>
      </c>
      <c r="C22" s="197">
        <v>2018</v>
      </c>
      <c r="D22" s="187"/>
    </row>
    <row r="23" ht="28.5" spans="1:4">
      <c r="A23" s="199" t="s">
        <v>2540</v>
      </c>
      <c r="B23" s="197">
        <v>118</v>
      </c>
      <c r="C23" s="197">
        <v>118</v>
      </c>
      <c r="D23" s="187"/>
    </row>
    <row r="24" ht="42.75" spans="1:4">
      <c r="A24" s="200" t="s">
        <v>2541</v>
      </c>
      <c r="B24" s="197">
        <v>533</v>
      </c>
      <c r="C24" s="197">
        <v>533</v>
      </c>
      <c r="D24" s="187"/>
    </row>
    <row r="25" spans="1:4">
      <c r="A25" s="201" t="s">
        <v>2542</v>
      </c>
      <c r="B25" s="197">
        <v>3370</v>
      </c>
      <c r="C25" s="197">
        <v>3370</v>
      </c>
      <c r="D25" s="187"/>
    </row>
    <row r="26" s="180" customFormat="1" ht="20.25" spans="1:4">
      <c r="A26" s="202" t="s">
        <v>2543</v>
      </c>
      <c r="B26" s="203">
        <v>11846</v>
      </c>
      <c r="C26" s="203">
        <v>11846</v>
      </c>
      <c r="D26" s="204"/>
    </row>
    <row r="27" spans="1:4">
      <c r="A27" s="205" t="s">
        <v>2544</v>
      </c>
      <c r="B27" s="187"/>
      <c r="C27" s="187"/>
      <c r="D27" s="206"/>
    </row>
    <row r="28" spans="1:4">
      <c r="A28" s="205" t="s">
        <v>2545</v>
      </c>
      <c r="B28" s="187"/>
      <c r="C28" s="187"/>
      <c r="D28" s="206"/>
    </row>
    <row r="29" spans="1:4">
      <c r="A29" s="205" t="s">
        <v>2546</v>
      </c>
      <c r="B29" s="187"/>
      <c r="C29" s="187"/>
      <c r="D29" s="206"/>
    </row>
    <row r="30" spans="1:4">
      <c r="A30" s="205" t="s">
        <v>2547</v>
      </c>
      <c r="B30" s="187"/>
      <c r="C30" s="187"/>
      <c r="D30" s="206"/>
    </row>
    <row r="31" spans="1:4">
      <c r="A31" s="205" t="s">
        <v>2548</v>
      </c>
      <c r="B31" s="187"/>
      <c r="C31" s="187"/>
      <c r="D31" s="206"/>
    </row>
    <row r="32" spans="1:4">
      <c r="A32" s="205" t="s">
        <v>2549</v>
      </c>
      <c r="B32" s="187"/>
      <c r="C32" s="187"/>
      <c r="D32" s="206"/>
    </row>
    <row r="33" spans="1:4">
      <c r="A33" s="205" t="s">
        <v>2550</v>
      </c>
      <c r="B33" s="187"/>
      <c r="C33" s="187"/>
      <c r="D33" s="206"/>
    </row>
    <row r="34" spans="1:4">
      <c r="A34" s="205" t="s">
        <v>2551</v>
      </c>
      <c r="B34" s="187">
        <v>31</v>
      </c>
      <c r="C34" s="187">
        <v>31</v>
      </c>
      <c r="D34" s="206"/>
    </row>
    <row r="35" spans="1:4">
      <c r="A35" s="205" t="s">
        <v>2552</v>
      </c>
      <c r="B35" s="187">
        <v>11764</v>
      </c>
      <c r="C35" s="187">
        <v>11764</v>
      </c>
      <c r="D35" s="206"/>
    </row>
    <row r="36" ht="15" customHeight="1" spans="1:4">
      <c r="A36" s="205" t="s">
        <v>2553</v>
      </c>
      <c r="B36" s="207">
        <v>50</v>
      </c>
      <c r="C36" s="207">
        <v>50</v>
      </c>
      <c r="D36" s="206"/>
    </row>
    <row r="37" spans="1:4">
      <c r="A37" s="205" t="s">
        <v>2554</v>
      </c>
      <c r="B37" s="208"/>
      <c r="C37" s="208"/>
      <c r="D37" s="206"/>
    </row>
    <row r="38" spans="1:4">
      <c r="A38" s="205" t="s">
        <v>2555</v>
      </c>
      <c r="B38" s="208"/>
      <c r="C38" s="208"/>
      <c r="D38" s="206"/>
    </row>
    <row r="39" spans="1:4">
      <c r="A39" s="205" t="s">
        <v>2556</v>
      </c>
      <c r="B39" s="207">
        <v>1</v>
      </c>
      <c r="C39" s="207">
        <v>1</v>
      </c>
      <c r="D39" s="209"/>
    </row>
  </sheetData>
  <mergeCells count="3">
    <mergeCell ref="A2:D2"/>
    <mergeCell ref="B4:D4"/>
    <mergeCell ref="A4:A5"/>
  </mergeCells>
  <pageMargins left="0.698611111111111" right="0.698611111111111" top="0.275" bottom="0.275" header="0.156944444444444" footer="0"/>
  <pageSetup paperSize="9" scale="80" orientation="portrait" horizont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SheetLayoutView="60" workbookViewId="0">
      <selection activeCell="B24" sqref="B24"/>
    </sheetView>
  </sheetViews>
  <sheetFormatPr defaultColWidth="9" defaultRowHeight="15.75" outlineLevelCol="3"/>
  <cols>
    <col min="1" max="1" width="25.5833333333333" customWidth="1"/>
    <col min="2" max="2" width="12.75" customWidth="1"/>
    <col min="3" max="3" width="31.25" customWidth="1"/>
    <col min="4" max="4" width="12.75" customWidth="1"/>
    <col min="5" max="16384" width="9" customWidth="1"/>
  </cols>
  <sheetData>
    <row r="1" spans="1:4">
      <c r="A1" s="158" t="s">
        <v>2557</v>
      </c>
      <c r="B1" s="159"/>
      <c r="C1" s="159"/>
      <c r="D1" s="159"/>
    </row>
    <row r="2" ht="22.5" spans="1:4">
      <c r="A2" s="160" t="s">
        <v>19</v>
      </c>
      <c r="B2" s="160"/>
      <c r="C2" s="160"/>
      <c r="D2" s="160"/>
    </row>
    <row r="3" spans="1:4">
      <c r="A3" s="159"/>
      <c r="B3" s="161"/>
      <c r="C3" s="161"/>
      <c r="D3" s="161" t="s">
        <v>2518</v>
      </c>
    </row>
    <row r="4" spans="1:4">
      <c r="A4" s="167" t="s">
        <v>2558</v>
      </c>
      <c r="B4" s="167" t="s">
        <v>39</v>
      </c>
      <c r="C4" s="167" t="s">
        <v>2558</v>
      </c>
      <c r="D4" s="167" t="s">
        <v>40</v>
      </c>
    </row>
    <row r="5" spans="1:4">
      <c r="A5" s="168" t="s">
        <v>2559</v>
      </c>
      <c r="B5" s="169"/>
      <c r="C5" s="170" t="s">
        <v>58</v>
      </c>
      <c r="D5" s="179"/>
    </row>
    <row r="6" spans="1:4">
      <c r="A6" s="168" t="s">
        <v>2560</v>
      </c>
      <c r="B6" s="169"/>
      <c r="C6" s="171" t="s">
        <v>2561</v>
      </c>
      <c r="D6" s="169"/>
    </row>
    <row r="7" spans="1:4">
      <c r="A7" s="168" t="s">
        <v>2562</v>
      </c>
      <c r="B7" s="169"/>
      <c r="C7" s="172" t="s">
        <v>64</v>
      </c>
      <c r="D7" s="169">
        <v>10387</v>
      </c>
    </row>
    <row r="8" spans="1:4">
      <c r="A8" s="168" t="s">
        <v>2563</v>
      </c>
      <c r="B8" s="169"/>
      <c r="C8" s="173" t="s">
        <v>2564</v>
      </c>
      <c r="D8" s="169">
        <v>10342</v>
      </c>
    </row>
    <row r="9" ht="28.5" spans="1:4">
      <c r="A9" s="168" t="s">
        <v>2565</v>
      </c>
      <c r="B9" s="169"/>
      <c r="C9" s="173" t="s">
        <v>2566</v>
      </c>
      <c r="D9" s="169"/>
    </row>
    <row r="10" spans="1:4">
      <c r="A10" s="168" t="s">
        <v>2567</v>
      </c>
      <c r="B10" s="169"/>
      <c r="C10" s="173" t="s">
        <v>2568</v>
      </c>
      <c r="D10" s="169"/>
    </row>
    <row r="11" spans="1:4">
      <c r="A11" s="174" t="s">
        <v>2569</v>
      </c>
      <c r="B11" s="169"/>
      <c r="C11" s="173" t="s">
        <v>2570</v>
      </c>
      <c r="D11" s="169"/>
    </row>
    <row r="12" spans="1:4">
      <c r="A12" s="168" t="s">
        <v>2571</v>
      </c>
      <c r="B12" s="169"/>
      <c r="C12" s="172" t="s">
        <v>66</v>
      </c>
      <c r="D12" s="169">
        <v>1</v>
      </c>
    </row>
    <row r="13" spans="1:4">
      <c r="A13" s="173"/>
      <c r="B13" s="169"/>
      <c r="C13" s="173" t="s">
        <v>2572</v>
      </c>
      <c r="D13" s="169">
        <v>1</v>
      </c>
    </row>
    <row r="14" spans="1:4">
      <c r="A14" s="173"/>
      <c r="B14" s="169"/>
      <c r="C14" s="172" t="s">
        <v>68</v>
      </c>
      <c r="D14" s="169"/>
    </row>
    <row r="15" spans="1:4">
      <c r="A15" s="173"/>
      <c r="B15" s="169"/>
      <c r="C15" s="173" t="s">
        <v>2573</v>
      </c>
      <c r="D15" s="169"/>
    </row>
    <row r="16" spans="1:4">
      <c r="A16" s="173"/>
      <c r="B16" s="169"/>
      <c r="C16" s="172" t="s">
        <v>88</v>
      </c>
      <c r="D16" s="169">
        <v>16014</v>
      </c>
    </row>
    <row r="17" ht="28.5" spans="1:4">
      <c r="A17" s="173"/>
      <c r="B17" s="169"/>
      <c r="C17" s="175" t="s">
        <v>2574</v>
      </c>
      <c r="D17" s="169">
        <v>15300</v>
      </c>
    </row>
    <row r="18" spans="1:4">
      <c r="A18" s="173"/>
      <c r="B18" s="169"/>
      <c r="C18" s="173" t="s">
        <v>2575</v>
      </c>
      <c r="D18" s="169">
        <v>714</v>
      </c>
    </row>
    <row r="19" spans="1:4">
      <c r="A19" s="173"/>
      <c r="B19" s="169"/>
      <c r="C19" s="172" t="s">
        <v>92</v>
      </c>
      <c r="D19" s="169"/>
    </row>
    <row r="20" spans="1:4">
      <c r="A20" s="173"/>
      <c r="B20" s="169"/>
      <c r="C20" s="173" t="s">
        <v>2576</v>
      </c>
      <c r="D20" s="169">
        <v>2627</v>
      </c>
    </row>
    <row r="21" ht="18" spans="1:4">
      <c r="A21" s="176" t="s">
        <v>2577</v>
      </c>
      <c r="B21" s="177"/>
      <c r="C21" s="176" t="s">
        <v>2578</v>
      </c>
      <c r="D21" s="177">
        <v>29029</v>
      </c>
    </row>
    <row r="22" s="166" customFormat="1" ht="18" spans="1:4">
      <c r="A22" s="173" t="s">
        <v>94</v>
      </c>
      <c r="B22" s="169">
        <v>10326</v>
      </c>
      <c r="C22" s="173" t="s">
        <v>102</v>
      </c>
      <c r="D22" s="169"/>
    </row>
    <row r="23" spans="1:4">
      <c r="A23" s="173" t="s">
        <v>2579</v>
      </c>
      <c r="B23" s="169"/>
      <c r="C23" s="173" t="s">
        <v>104</v>
      </c>
      <c r="D23" s="169"/>
    </row>
    <row r="24" spans="1:4">
      <c r="A24" s="173" t="s">
        <v>103</v>
      </c>
      <c r="B24" s="169">
        <v>2827</v>
      </c>
      <c r="C24" s="173" t="s">
        <v>2580</v>
      </c>
      <c r="D24" s="169">
        <v>200</v>
      </c>
    </row>
    <row r="25" spans="1:4">
      <c r="A25" s="173" t="s">
        <v>2581</v>
      </c>
      <c r="B25" s="169">
        <v>16076</v>
      </c>
      <c r="C25" s="74"/>
      <c r="D25" s="169"/>
    </row>
    <row r="26" spans="1:4">
      <c r="A26" s="173" t="s">
        <v>2582</v>
      </c>
      <c r="B26" s="169"/>
      <c r="C26" s="74"/>
      <c r="D26" s="169"/>
    </row>
    <row r="27" spans="1:4">
      <c r="A27" s="167" t="s">
        <v>105</v>
      </c>
      <c r="B27" s="178">
        <v>29229</v>
      </c>
      <c r="C27" s="167" t="s">
        <v>106</v>
      </c>
      <c r="D27" s="178">
        <v>29229</v>
      </c>
    </row>
  </sheetData>
  <mergeCells count="1">
    <mergeCell ref="A2:D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SheetLayoutView="60" workbookViewId="0">
      <selection activeCell="I37" sqref="I37"/>
    </sheetView>
  </sheetViews>
  <sheetFormatPr defaultColWidth="9" defaultRowHeight="15.75" outlineLevelCol="3"/>
  <cols>
    <col min="1" max="1" width="25.5833333333333" customWidth="1"/>
    <col min="2" max="2" width="12.75" customWidth="1"/>
    <col min="3" max="3" width="31.25" customWidth="1"/>
    <col min="4" max="4" width="12.75" customWidth="1"/>
    <col min="5" max="16384" width="9" customWidth="1"/>
  </cols>
  <sheetData>
    <row r="1" spans="1:4">
      <c r="A1" s="158" t="s">
        <v>2583</v>
      </c>
      <c r="B1" s="159"/>
      <c r="C1" s="159"/>
      <c r="D1" s="159"/>
    </row>
    <row r="2" ht="22.5" spans="1:4">
      <c r="A2" s="160" t="s">
        <v>20</v>
      </c>
      <c r="B2" s="160"/>
      <c r="C2" s="160"/>
      <c r="D2" s="160"/>
    </row>
    <row r="3" spans="1:4">
      <c r="A3" s="159"/>
      <c r="B3" s="161"/>
      <c r="C3" s="161"/>
      <c r="D3" s="161" t="s">
        <v>2518</v>
      </c>
    </row>
    <row r="4" spans="1:4">
      <c r="A4" s="167" t="s">
        <v>2558</v>
      </c>
      <c r="B4" s="167" t="s">
        <v>39</v>
      </c>
      <c r="C4" s="167" t="s">
        <v>2558</v>
      </c>
      <c r="D4" s="167" t="s">
        <v>40</v>
      </c>
    </row>
    <row r="5" spans="1:4">
      <c r="A5" s="168" t="s">
        <v>2559</v>
      </c>
      <c r="B5" s="169"/>
      <c r="C5" s="170" t="s">
        <v>58</v>
      </c>
      <c r="D5" s="169"/>
    </row>
    <row r="6" spans="1:4">
      <c r="A6" s="168" t="s">
        <v>2560</v>
      </c>
      <c r="B6" s="169"/>
      <c r="C6" s="171" t="s">
        <v>2561</v>
      </c>
      <c r="D6" s="169"/>
    </row>
    <row r="7" spans="1:4">
      <c r="A7" s="168" t="s">
        <v>2562</v>
      </c>
      <c r="B7" s="169"/>
      <c r="C7" s="172" t="s">
        <v>64</v>
      </c>
      <c r="D7" s="169">
        <v>10387</v>
      </c>
    </row>
    <row r="8" spans="1:4">
      <c r="A8" s="168" t="s">
        <v>2563</v>
      </c>
      <c r="B8" s="169"/>
      <c r="C8" s="173" t="s">
        <v>2564</v>
      </c>
      <c r="D8" s="169">
        <v>10342</v>
      </c>
    </row>
    <row r="9" ht="28.5" spans="1:4">
      <c r="A9" s="168" t="s">
        <v>2565</v>
      </c>
      <c r="B9" s="169"/>
      <c r="C9" s="173" t="s">
        <v>2566</v>
      </c>
      <c r="D9" s="169"/>
    </row>
    <row r="10" spans="1:4">
      <c r="A10" s="168" t="s">
        <v>2567</v>
      </c>
      <c r="B10" s="169"/>
      <c r="C10" s="173" t="s">
        <v>2568</v>
      </c>
      <c r="D10" s="169"/>
    </row>
    <row r="11" spans="1:4">
      <c r="A11" s="174" t="s">
        <v>2569</v>
      </c>
      <c r="B11" s="169"/>
      <c r="C11" s="173" t="s">
        <v>2570</v>
      </c>
      <c r="D11" s="169"/>
    </row>
    <row r="12" spans="1:4">
      <c r="A12" s="168" t="s">
        <v>2571</v>
      </c>
      <c r="B12" s="169"/>
      <c r="C12" s="172" t="s">
        <v>66</v>
      </c>
      <c r="D12" s="169">
        <v>1</v>
      </c>
    </row>
    <row r="13" spans="1:4">
      <c r="A13" s="173"/>
      <c r="B13" s="169"/>
      <c r="C13" s="173" t="s">
        <v>2572</v>
      </c>
      <c r="D13" s="169">
        <v>1</v>
      </c>
    </row>
    <row r="14" spans="1:4">
      <c r="A14" s="173"/>
      <c r="B14" s="169"/>
      <c r="C14" s="172" t="s">
        <v>68</v>
      </c>
      <c r="D14" s="169"/>
    </row>
    <row r="15" spans="1:4">
      <c r="A15" s="173"/>
      <c r="B15" s="169"/>
      <c r="C15" s="173" t="s">
        <v>2573</v>
      </c>
      <c r="D15" s="169"/>
    </row>
    <row r="16" spans="1:4">
      <c r="A16" s="173"/>
      <c r="B16" s="169"/>
      <c r="C16" s="172" t="s">
        <v>88</v>
      </c>
      <c r="D16" s="169">
        <v>16014</v>
      </c>
    </row>
    <row r="17" ht="28.5" spans="1:4">
      <c r="A17" s="173"/>
      <c r="B17" s="169"/>
      <c r="C17" s="175" t="s">
        <v>2574</v>
      </c>
      <c r="D17" s="169">
        <v>15300</v>
      </c>
    </row>
    <row r="18" spans="1:4">
      <c r="A18" s="173"/>
      <c r="B18" s="169"/>
      <c r="C18" s="173" t="s">
        <v>2575</v>
      </c>
      <c r="D18" s="169">
        <v>714</v>
      </c>
    </row>
    <row r="19" spans="1:4">
      <c r="A19" s="173"/>
      <c r="B19" s="169"/>
      <c r="C19" s="172" t="s">
        <v>92</v>
      </c>
      <c r="D19" s="169"/>
    </row>
    <row r="20" spans="1:4">
      <c r="A20" s="173"/>
      <c r="B20" s="169"/>
      <c r="C20" s="173" t="s">
        <v>2576</v>
      </c>
      <c r="D20" s="169">
        <v>2627</v>
      </c>
    </row>
    <row r="21" ht="18" spans="1:4">
      <c r="A21" s="176" t="s">
        <v>2577</v>
      </c>
      <c r="B21" s="169"/>
      <c r="C21" s="176" t="s">
        <v>2578</v>
      </c>
      <c r="D21" s="177">
        <v>29029</v>
      </c>
    </row>
    <row r="22" s="166" customFormat="1" ht="18" spans="1:4">
      <c r="A22" s="173" t="s">
        <v>94</v>
      </c>
      <c r="B22" s="177">
        <v>10326</v>
      </c>
      <c r="C22" s="173" t="s">
        <v>102</v>
      </c>
      <c r="D22" s="169"/>
    </row>
    <row r="23" spans="1:4">
      <c r="A23" s="173" t="s">
        <v>2579</v>
      </c>
      <c r="B23" s="169"/>
      <c r="C23" s="173" t="s">
        <v>104</v>
      </c>
      <c r="D23" s="169"/>
    </row>
    <row r="24" spans="1:4">
      <c r="A24" s="173" t="s">
        <v>103</v>
      </c>
      <c r="B24" s="169"/>
      <c r="C24" s="173" t="s">
        <v>2580</v>
      </c>
      <c r="D24" s="169">
        <v>200</v>
      </c>
    </row>
    <row r="25" spans="1:4">
      <c r="A25" s="173" t="s">
        <v>2581</v>
      </c>
      <c r="B25" s="169">
        <v>2827</v>
      </c>
      <c r="C25" s="74"/>
      <c r="D25" s="169"/>
    </row>
    <row r="26" spans="1:4">
      <c r="A26" s="173" t="s">
        <v>2582</v>
      </c>
      <c r="B26" s="169">
        <v>16076</v>
      </c>
      <c r="C26" s="74"/>
      <c r="D26" s="169"/>
    </row>
    <row r="27" spans="1:4">
      <c r="A27" s="167" t="s">
        <v>105</v>
      </c>
      <c r="B27" s="178">
        <v>29229</v>
      </c>
      <c r="C27" s="167" t="s">
        <v>106</v>
      </c>
      <c r="D27" s="178">
        <v>29229</v>
      </c>
    </row>
  </sheetData>
  <mergeCells count="1">
    <mergeCell ref="A2:D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K38" sqref="K38"/>
    </sheetView>
  </sheetViews>
  <sheetFormatPr defaultColWidth="9" defaultRowHeight="15.75" outlineLevelCol="3"/>
  <cols>
    <col min="1" max="1" width="37" customWidth="1"/>
    <col min="2" max="2" width="17.5" customWidth="1"/>
    <col min="3" max="3" width="20.125" customWidth="1"/>
    <col min="4" max="4" width="23.75" customWidth="1"/>
  </cols>
  <sheetData>
    <row r="1" spans="1:4">
      <c r="A1" s="158" t="s">
        <v>2584</v>
      </c>
      <c r="B1" s="159"/>
      <c r="C1" s="159"/>
      <c r="D1" s="159"/>
    </row>
    <row r="2" ht="22.5" spans="1:4">
      <c r="A2" s="160" t="s">
        <v>21</v>
      </c>
      <c r="B2" s="160"/>
      <c r="C2" s="160"/>
      <c r="D2" s="160"/>
    </row>
    <row r="3" spans="1:3">
      <c r="A3" s="159"/>
      <c r="B3" s="161" t="s">
        <v>2518</v>
      </c>
      <c r="C3" s="161"/>
    </row>
    <row r="4" spans="1:4">
      <c r="A4" s="149" t="s">
        <v>2519</v>
      </c>
      <c r="B4" s="48" t="s">
        <v>2585</v>
      </c>
      <c r="C4" s="48" t="s">
        <v>172</v>
      </c>
      <c r="D4" s="150" t="s">
        <v>2586</v>
      </c>
    </row>
    <row r="5" spans="1:4">
      <c r="A5" s="149" t="s">
        <v>2587</v>
      </c>
      <c r="B5" s="48">
        <v>0</v>
      </c>
      <c r="C5" s="48">
        <v>0</v>
      </c>
      <c r="D5" s="150"/>
    </row>
    <row r="6" spans="1:4">
      <c r="A6" s="108" t="s">
        <v>2559</v>
      </c>
      <c r="B6" s="152"/>
      <c r="C6" s="152">
        <v>0</v>
      </c>
      <c r="D6" s="153"/>
    </row>
    <row r="7" spans="1:4">
      <c r="A7" s="108" t="s">
        <v>2560</v>
      </c>
      <c r="B7" s="152"/>
      <c r="C7" s="152"/>
      <c r="D7" s="153"/>
    </row>
    <row r="8" spans="1:4">
      <c r="A8" s="108" t="s">
        <v>2562</v>
      </c>
      <c r="B8" s="152"/>
      <c r="C8" s="152">
        <v>0</v>
      </c>
      <c r="D8" s="153"/>
    </row>
    <row r="9" spans="1:4">
      <c r="A9" s="108" t="s">
        <v>2563</v>
      </c>
      <c r="B9" s="152"/>
      <c r="C9" s="152">
        <v>0</v>
      </c>
      <c r="D9" s="153"/>
    </row>
    <row r="10" spans="1:4">
      <c r="A10" s="108" t="s">
        <v>2565</v>
      </c>
      <c r="B10" s="152"/>
      <c r="C10" s="152">
        <v>0</v>
      </c>
      <c r="D10" s="153"/>
    </row>
    <row r="11" spans="1:4">
      <c r="A11" s="108" t="s">
        <v>2567</v>
      </c>
      <c r="B11" s="152"/>
      <c r="C11" s="152">
        <v>0</v>
      </c>
      <c r="D11" s="153"/>
    </row>
    <row r="12" spans="1:4">
      <c r="A12" s="162" t="s">
        <v>2569</v>
      </c>
      <c r="B12" s="152"/>
      <c r="C12" s="152">
        <v>0</v>
      </c>
      <c r="D12" s="153"/>
    </row>
    <row r="13" spans="1:4">
      <c r="A13" s="163" t="s">
        <v>2571</v>
      </c>
      <c r="B13" s="152"/>
      <c r="C13" s="152"/>
      <c r="D13" s="153"/>
    </row>
    <row r="14" spans="1:4">
      <c r="A14" s="164"/>
      <c r="B14" s="155"/>
      <c r="C14" s="155"/>
      <c r="D14" s="156"/>
    </row>
    <row r="15" spans="1:4">
      <c r="A15" s="55" t="s">
        <v>2523</v>
      </c>
      <c r="B15" s="157"/>
      <c r="C15" s="157">
        <v>0</v>
      </c>
      <c r="D15" s="156"/>
    </row>
    <row r="17" spans="1:1">
      <c r="A17" s="165" t="s">
        <v>2588</v>
      </c>
    </row>
  </sheetData>
  <mergeCells count="1">
    <mergeCell ref="A2:D2"/>
  </mergeCells>
  <pageMargins left="0.75" right="0.75" top="1" bottom="1" header="0.5" footer="0.5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SheetLayoutView="60" workbookViewId="0">
      <selection activeCell="C5" sqref="C5"/>
    </sheetView>
  </sheetViews>
  <sheetFormatPr defaultColWidth="9" defaultRowHeight="15.75" outlineLevelCol="3"/>
  <cols>
    <col min="1" max="1" width="37.3333333333333" customWidth="1"/>
    <col min="2" max="3" width="14.5" customWidth="1"/>
    <col min="4" max="4" width="13.8333333333333" customWidth="1"/>
    <col min="5" max="16384" width="9" customWidth="1"/>
  </cols>
  <sheetData>
    <row r="1" spans="1:4">
      <c r="A1" s="45" t="s">
        <v>2589</v>
      </c>
      <c r="B1" s="45"/>
      <c r="C1" s="45"/>
      <c r="D1" s="45"/>
    </row>
    <row r="2" ht="24" spans="1:4">
      <c r="A2" s="146" t="s">
        <v>22</v>
      </c>
      <c r="B2" s="146"/>
      <c r="C2" s="146"/>
      <c r="D2" s="146"/>
    </row>
    <row r="3" ht="22.5" spans="1:4">
      <c r="A3" s="147"/>
      <c r="B3" s="147"/>
      <c r="C3" s="147"/>
      <c r="D3" s="148" t="s">
        <v>37</v>
      </c>
    </row>
    <row r="4" ht="31.5" spans="1:4">
      <c r="A4" s="149" t="s">
        <v>2519</v>
      </c>
      <c r="B4" s="48" t="s">
        <v>2585</v>
      </c>
      <c r="C4" s="48" t="s">
        <v>172</v>
      </c>
      <c r="D4" s="150" t="s">
        <v>2586</v>
      </c>
    </row>
    <row r="5" spans="1:4">
      <c r="A5" s="149" t="s">
        <v>2590</v>
      </c>
      <c r="B5" s="48">
        <v>80533</v>
      </c>
      <c r="C5" s="48">
        <v>29029</v>
      </c>
      <c r="D5" s="150"/>
    </row>
    <row r="6" spans="1:4">
      <c r="A6" s="151" t="s">
        <v>2591</v>
      </c>
      <c r="B6" s="152">
        <v>0</v>
      </c>
      <c r="C6" s="152"/>
      <c r="D6" s="153"/>
    </row>
    <row r="7" spans="1:4">
      <c r="A7" s="151" t="s">
        <v>2592</v>
      </c>
      <c r="B7" s="152"/>
      <c r="C7" s="152"/>
      <c r="D7" s="153"/>
    </row>
    <row r="8" spans="1:4">
      <c r="A8" s="151" t="s">
        <v>2593</v>
      </c>
      <c r="B8" s="152">
        <v>0</v>
      </c>
      <c r="C8" s="152"/>
      <c r="D8" s="153"/>
    </row>
    <row r="9" spans="1:4">
      <c r="A9" s="151" t="s">
        <v>2594</v>
      </c>
      <c r="B9" s="152">
        <v>18845</v>
      </c>
      <c r="C9" s="152">
        <v>10387</v>
      </c>
      <c r="D9" s="153"/>
    </row>
    <row r="10" spans="1:4">
      <c r="A10" s="151" t="s">
        <v>2595</v>
      </c>
      <c r="B10" s="152">
        <v>1</v>
      </c>
      <c r="C10" s="152">
        <v>1</v>
      </c>
      <c r="D10" s="153"/>
    </row>
    <row r="11" spans="1:4">
      <c r="A11" s="154" t="s">
        <v>2596</v>
      </c>
      <c r="B11" s="152">
        <v>0</v>
      </c>
      <c r="C11" s="152"/>
      <c r="D11" s="153"/>
    </row>
    <row r="12" spans="1:4">
      <c r="A12" s="154" t="s">
        <v>2597</v>
      </c>
      <c r="B12" s="152">
        <v>0</v>
      </c>
      <c r="C12" s="152"/>
      <c r="D12" s="153"/>
    </row>
    <row r="13" spans="1:4">
      <c r="A13" s="154" t="s">
        <v>2598</v>
      </c>
      <c r="B13" s="152">
        <v>0</v>
      </c>
      <c r="C13" s="152"/>
      <c r="D13" s="153"/>
    </row>
    <row r="14" spans="1:4">
      <c r="A14" s="154" t="s">
        <v>2599</v>
      </c>
      <c r="B14" s="155">
        <v>60400</v>
      </c>
      <c r="C14" s="155">
        <v>16014</v>
      </c>
      <c r="D14" s="156"/>
    </row>
    <row r="15" spans="1:4">
      <c r="A15" s="154" t="s">
        <v>2600</v>
      </c>
      <c r="B15" s="157">
        <v>1287</v>
      </c>
      <c r="C15" s="157">
        <v>2627</v>
      </c>
      <c r="D15" s="156"/>
    </row>
    <row r="16" spans="1:4">
      <c r="A16" s="139" t="s">
        <v>2601</v>
      </c>
      <c r="B16" s="74"/>
      <c r="C16" s="74"/>
      <c r="D16" s="74"/>
    </row>
    <row r="17" spans="1:4">
      <c r="A17" s="76"/>
      <c r="B17" s="74"/>
      <c r="C17" s="74"/>
      <c r="D17" s="74"/>
    </row>
  </sheetData>
  <mergeCells count="1">
    <mergeCell ref="A2:D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zoomScaleSheetLayoutView="60" workbookViewId="0">
      <pane ySplit="4" topLeftCell="A5" activePane="bottomLeft" state="frozen"/>
      <selection/>
      <selection pane="bottomLeft" activeCell="A90" sqref="A90"/>
    </sheetView>
  </sheetViews>
  <sheetFormatPr defaultColWidth="9" defaultRowHeight="15.75" outlineLevelCol="6"/>
  <cols>
    <col min="1" max="1" width="64.125" customWidth="1"/>
    <col min="2" max="2" width="8.875" customWidth="1"/>
    <col min="6" max="6" width="11.6666666666667" style="111" customWidth="1"/>
  </cols>
  <sheetData>
    <row r="1" ht="18" spans="1:6">
      <c r="A1" s="112" t="s">
        <v>2602</v>
      </c>
      <c r="B1" s="113"/>
      <c r="C1" s="114"/>
      <c r="D1" s="114"/>
      <c r="E1" s="114"/>
      <c r="F1" s="132"/>
    </row>
    <row r="2" ht="24" spans="1:6">
      <c r="A2" s="115" t="s">
        <v>23</v>
      </c>
      <c r="B2" s="115"/>
      <c r="C2" s="115"/>
      <c r="D2" s="115"/>
      <c r="E2" s="115"/>
      <c r="F2" s="115"/>
    </row>
    <row r="3" ht="19.5" spans="1:6">
      <c r="A3" s="116"/>
      <c r="B3" s="116"/>
      <c r="C3" s="117"/>
      <c r="D3" s="117"/>
      <c r="E3" s="117"/>
      <c r="F3" s="133" t="s">
        <v>37</v>
      </c>
    </row>
    <row r="4" ht="47.25" spans="1:7">
      <c r="A4" s="118" t="s">
        <v>109</v>
      </c>
      <c r="B4" s="118" t="s">
        <v>2431</v>
      </c>
      <c r="C4" s="119" t="s">
        <v>2603</v>
      </c>
      <c r="D4" s="120" t="s">
        <v>2604</v>
      </c>
      <c r="E4" s="119" t="s">
        <v>2605</v>
      </c>
      <c r="F4" s="134" t="s">
        <v>2606</v>
      </c>
      <c r="G4" s="135" t="s">
        <v>2607</v>
      </c>
    </row>
    <row r="5" spans="1:7">
      <c r="A5" s="121" t="s">
        <v>2591</v>
      </c>
      <c r="B5" s="122"/>
      <c r="C5" s="122"/>
      <c r="D5" s="122"/>
      <c r="E5" s="122"/>
      <c r="F5" s="136"/>
      <c r="G5" s="74"/>
    </row>
    <row r="6" spans="1:7">
      <c r="A6" s="123" t="s">
        <v>2608</v>
      </c>
      <c r="B6" s="122"/>
      <c r="C6" s="122"/>
      <c r="D6" s="122"/>
      <c r="E6" s="122"/>
      <c r="F6" s="136"/>
      <c r="G6" s="74"/>
    </row>
    <row r="7" spans="1:7">
      <c r="A7" s="123" t="s">
        <v>2609</v>
      </c>
      <c r="B7" s="124"/>
      <c r="C7" s="125"/>
      <c r="D7" s="125"/>
      <c r="E7" s="125"/>
      <c r="F7" s="137"/>
      <c r="G7" s="74"/>
    </row>
    <row r="8" spans="1:7">
      <c r="A8" s="123" t="s">
        <v>2610</v>
      </c>
      <c r="B8" s="124"/>
      <c r="C8" s="125"/>
      <c r="D8" s="125"/>
      <c r="E8" s="125"/>
      <c r="F8" s="137"/>
      <c r="G8" s="74"/>
    </row>
    <row r="9" spans="1:7">
      <c r="A9" s="123" t="s">
        <v>2611</v>
      </c>
      <c r="B9" s="124"/>
      <c r="C9" s="125"/>
      <c r="D9" s="125"/>
      <c r="E9" s="125"/>
      <c r="F9" s="137"/>
      <c r="G9" s="74"/>
    </row>
    <row r="10" spans="1:7">
      <c r="A10" s="123" t="s">
        <v>2612</v>
      </c>
      <c r="B10" s="124"/>
      <c r="C10" s="125"/>
      <c r="D10" s="125"/>
      <c r="E10" s="125"/>
      <c r="F10" s="137"/>
      <c r="G10" s="74"/>
    </row>
    <row r="11" spans="1:7">
      <c r="A11" s="123" t="s">
        <v>2613</v>
      </c>
      <c r="B11" s="126"/>
      <c r="C11" s="127"/>
      <c r="D11" s="127"/>
      <c r="E11" s="127"/>
      <c r="F11" s="138"/>
      <c r="G11" s="74"/>
    </row>
    <row r="12" spans="1:7">
      <c r="A12" s="128" t="s">
        <v>2592</v>
      </c>
      <c r="B12" s="122"/>
      <c r="C12" s="122"/>
      <c r="D12" s="122"/>
      <c r="E12" s="122"/>
      <c r="F12" s="136"/>
      <c r="G12" s="74"/>
    </row>
    <row r="13" spans="1:7">
      <c r="A13" s="123" t="s">
        <v>2614</v>
      </c>
      <c r="B13" s="122"/>
      <c r="C13" s="122"/>
      <c r="D13" s="122"/>
      <c r="E13" s="122"/>
      <c r="F13" s="136"/>
      <c r="G13" s="74"/>
    </row>
    <row r="14" spans="1:7">
      <c r="A14" s="123" t="s">
        <v>2615</v>
      </c>
      <c r="B14" s="124"/>
      <c r="C14" s="125"/>
      <c r="D14" s="125"/>
      <c r="E14" s="125"/>
      <c r="F14" s="137"/>
      <c r="G14" s="74"/>
    </row>
    <row r="15" spans="1:7">
      <c r="A15" s="123" t="s">
        <v>2616</v>
      </c>
      <c r="B15" s="124"/>
      <c r="C15" s="125"/>
      <c r="D15" s="125"/>
      <c r="E15" s="125"/>
      <c r="F15" s="137"/>
      <c r="G15" s="74"/>
    </row>
    <row r="16" spans="1:7">
      <c r="A16" s="123" t="s">
        <v>2617</v>
      </c>
      <c r="B16" s="124"/>
      <c r="C16" s="125"/>
      <c r="D16" s="125"/>
      <c r="E16" s="125"/>
      <c r="F16" s="137"/>
      <c r="G16" s="74"/>
    </row>
    <row r="17" spans="1:7">
      <c r="A17" s="123" t="s">
        <v>2618</v>
      </c>
      <c r="B17" s="122"/>
      <c r="C17" s="122"/>
      <c r="D17" s="122"/>
      <c r="E17" s="122"/>
      <c r="F17" s="136"/>
      <c r="G17" s="74"/>
    </row>
    <row r="18" spans="1:7">
      <c r="A18" s="123" t="s">
        <v>2615</v>
      </c>
      <c r="B18" s="124"/>
      <c r="C18" s="125"/>
      <c r="D18" s="125"/>
      <c r="E18" s="125"/>
      <c r="F18" s="137"/>
      <c r="G18" s="74"/>
    </row>
    <row r="19" spans="1:7">
      <c r="A19" s="123" t="s">
        <v>2616</v>
      </c>
      <c r="B19" s="124"/>
      <c r="C19" s="125"/>
      <c r="D19" s="125"/>
      <c r="E19" s="125"/>
      <c r="F19" s="137"/>
      <c r="G19" s="74"/>
    </row>
    <row r="20" spans="1:7">
      <c r="A20" s="129" t="s">
        <v>2619</v>
      </c>
      <c r="B20" s="124"/>
      <c r="C20" s="125"/>
      <c r="D20" s="125"/>
      <c r="E20" s="125"/>
      <c r="F20" s="137"/>
      <c r="G20" s="74"/>
    </row>
    <row r="21" spans="1:7">
      <c r="A21" s="128" t="s">
        <v>2593</v>
      </c>
      <c r="B21" s="122"/>
      <c r="C21" s="122"/>
      <c r="D21" s="122"/>
      <c r="E21" s="122"/>
      <c r="F21" s="136"/>
      <c r="G21" s="74"/>
    </row>
    <row r="22" spans="1:7">
      <c r="A22" s="128" t="s">
        <v>2620</v>
      </c>
      <c r="B22" s="124"/>
      <c r="C22" s="125"/>
      <c r="D22" s="125"/>
      <c r="E22" s="125"/>
      <c r="F22" s="137"/>
      <c r="G22" s="74"/>
    </row>
    <row r="23" spans="1:7">
      <c r="A23" s="128" t="s">
        <v>2621</v>
      </c>
      <c r="B23" s="122"/>
      <c r="C23" s="122"/>
      <c r="D23" s="122"/>
      <c r="E23" s="122"/>
      <c r="F23" s="136"/>
      <c r="G23" s="74"/>
    </row>
    <row r="24" spans="1:7">
      <c r="A24" s="128" t="s">
        <v>2622</v>
      </c>
      <c r="B24" s="124"/>
      <c r="C24" s="125"/>
      <c r="D24" s="125"/>
      <c r="E24" s="125"/>
      <c r="F24" s="137"/>
      <c r="G24" s="74"/>
    </row>
    <row r="25" spans="1:7">
      <c r="A25" s="128" t="s">
        <v>2623</v>
      </c>
      <c r="B25" s="124"/>
      <c r="C25" s="125"/>
      <c r="D25" s="125"/>
      <c r="E25" s="125"/>
      <c r="F25" s="137"/>
      <c r="G25" s="74"/>
    </row>
    <row r="26" spans="1:7">
      <c r="A26" s="128" t="s">
        <v>2624</v>
      </c>
      <c r="B26" s="124"/>
      <c r="C26" s="125"/>
      <c r="D26" s="125"/>
      <c r="E26" s="125"/>
      <c r="F26" s="137"/>
      <c r="G26" s="74"/>
    </row>
    <row r="27" spans="1:7">
      <c r="A27" s="128" t="s">
        <v>2625</v>
      </c>
      <c r="B27" s="124"/>
      <c r="C27" s="125"/>
      <c r="D27" s="125"/>
      <c r="E27" s="125"/>
      <c r="F27" s="137"/>
      <c r="G27" s="74"/>
    </row>
    <row r="28" spans="1:7">
      <c r="A28" s="128" t="s">
        <v>2594</v>
      </c>
      <c r="B28" s="122"/>
      <c r="C28" s="122"/>
      <c r="D28" s="122"/>
      <c r="E28" s="122"/>
      <c r="F28" s="136"/>
      <c r="G28" s="74"/>
    </row>
    <row r="29" spans="1:7">
      <c r="A29" s="128" t="s">
        <v>2626</v>
      </c>
      <c r="B29" s="122">
        <v>10342</v>
      </c>
      <c r="C29" s="122"/>
      <c r="D29" s="122"/>
      <c r="E29" s="122">
        <v>10334</v>
      </c>
      <c r="F29" s="136">
        <v>8</v>
      </c>
      <c r="G29" s="74"/>
    </row>
    <row r="30" spans="1:7">
      <c r="A30" s="129" t="s">
        <v>2627</v>
      </c>
      <c r="B30" s="124"/>
      <c r="C30" s="125"/>
      <c r="D30" s="125"/>
      <c r="E30" s="125"/>
      <c r="F30" s="137"/>
      <c r="G30" s="74"/>
    </row>
    <row r="31" spans="1:7">
      <c r="A31" s="129" t="s">
        <v>2628</v>
      </c>
      <c r="B31" s="124"/>
      <c r="C31" s="125"/>
      <c r="D31" s="125"/>
      <c r="E31" s="125"/>
      <c r="F31" s="137"/>
      <c r="G31" s="74"/>
    </row>
    <row r="32" spans="1:7">
      <c r="A32" s="129" t="s">
        <v>2629</v>
      </c>
      <c r="B32" s="124"/>
      <c r="C32" s="125"/>
      <c r="D32" s="125"/>
      <c r="E32" s="125"/>
      <c r="F32" s="137"/>
      <c r="G32" s="74"/>
    </row>
    <row r="33" spans="1:7">
      <c r="A33" s="129" t="s">
        <v>2630</v>
      </c>
      <c r="B33" s="124"/>
      <c r="C33" s="125"/>
      <c r="D33" s="125"/>
      <c r="E33" s="125"/>
      <c r="F33" s="137"/>
      <c r="G33" s="74"/>
    </row>
    <row r="34" spans="1:7">
      <c r="A34" s="129" t="s">
        <v>2631</v>
      </c>
      <c r="B34" s="124"/>
      <c r="C34" s="125"/>
      <c r="D34" s="125"/>
      <c r="E34" s="125"/>
      <c r="F34" s="137"/>
      <c r="G34" s="74"/>
    </row>
    <row r="35" spans="1:7">
      <c r="A35" s="129" t="s">
        <v>2632</v>
      </c>
      <c r="B35" s="124"/>
      <c r="C35" s="125"/>
      <c r="D35" s="125"/>
      <c r="E35" s="125"/>
      <c r="F35" s="137"/>
      <c r="G35" s="74"/>
    </row>
    <row r="36" spans="1:7">
      <c r="A36" s="129" t="s">
        <v>2633</v>
      </c>
      <c r="B36" s="124"/>
      <c r="C36" s="125"/>
      <c r="D36" s="125"/>
      <c r="E36" s="125"/>
      <c r="F36" s="137"/>
      <c r="G36" s="74"/>
    </row>
    <row r="37" spans="1:7">
      <c r="A37" s="129" t="s">
        <v>2634</v>
      </c>
      <c r="B37" s="124"/>
      <c r="C37" s="125"/>
      <c r="D37" s="125"/>
      <c r="E37" s="125"/>
      <c r="F37" s="137"/>
      <c r="G37" s="74"/>
    </row>
    <row r="38" spans="1:7">
      <c r="A38" s="129" t="s">
        <v>2635</v>
      </c>
      <c r="B38" s="124"/>
      <c r="C38" s="125"/>
      <c r="D38" s="125"/>
      <c r="E38" s="125"/>
      <c r="F38" s="137"/>
      <c r="G38" s="74"/>
    </row>
    <row r="39" spans="1:7">
      <c r="A39" s="130" t="s">
        <v>2636</v>
      </c>
      <c r="B39" s="124"/>
      <c r="C39" s="125"/>
      <c r="D39" s="125"/>
      <c r="E39" s="125"/>
      <c r="F39" s="137"/>
      <c r="G39" s="74"/>
    </row>
    <row r="40" spans="1:7">
      <c r="A40" s="130" t="s">
        <v>2219</v>
      </c>
      <c r="B40" s="124"/>
      <c r="C40" s="125"/>
      <c r="D40" s="125"/>
      <c r="E40" s="125"/>
      <c r="F40" s="137"/>
      <c r="G40" s="74"/>
    </row>
    <row r="41" spans="1:7">
      <c r="A41" s="129" t="s">
        <v>2637</v>
      </c>
      <c r="B41" s="124"/>
      <c r="C41" s="125"/>
      <c r="D41" s="125"/>
      <c r="E41" s="125"/>
      <c r="F41" s="137"/>
      <c r="G41" s="74"/>
    </row>
    <row r="42" spans="1:7">
      <c r="A42" s="128" t="s">
        <v>2638</v>
      </c>
      <c r="B42" s="122"/>
      <c r="C42" s="122"/>
      <c r="D42" s="122"/>
      <c r="E42" s="122"/>
      <c r="F42" s="136"/>
      <c r="G42" s="74"/>
    </row>
    <row r="43" spans="1:7">
      <c r="A43" s="129" t="s">
        <v>2627</v>
      </c>
      <c r="B43" s="124"/>
      <c r="C43" s="125"/>
      <c r="D43" s="125"/>
      <c r="E43" s="125"/>
      <c r="F43" s="137"/>
      <c r="G43" s="74"/>
    </row>
    <row r="44" spans="1:7">
      <c r="A44" s="129" t="s">
        <v>2628</v>
      </c>
      <c r="B44" s="124"/>
      <c r="C44" s="125"/>
      <c r="D44" s="125"/>
      <c r="E44" s="125"/>
      <c r="F44" s="137"/>
      <c r="G44" s="74"/>
    </row>
    <row r="45" spans="1:7">
      <c r="A45" s="129" t="s">
        <v>2639</v>
      </c>
      <c r="B45" s="124"/>
      <c r="C45" s="125"/>
      <c r="D45" s="125"/>
      <c r="E45" s="125"/>
      <c r="F45" s="137"/>
      <c r="G45" s="74"/>
    </row>
    <row r="46" spans="1:7">
      <c r="A46" s="128" t="s">
        <v>2640</v>
      </c>
      <c r="B46" s="124"/>
      <c r="C46" s="125"/>
      <c r="D46" s="125"/>
      <c r="E46" s="125"/>
      <c r="F46" s="137"/>
      <c r="G46" s="74"/>
    </row>
    <row r="47" spans="1:7">
      <c r="A47" s="128" t="s">
        <v>2641</v>
      </c>
      <c r="B47" s="122"/>
      <c r="C47" s="122"/>
      <c r="D47" s="122"/>
      <c r="E47" s="122"/>
      <c r="F47" s="136"/>
      <c r="G47" s="74"/>
    </row>
    <row r="48" spans="1:7">
      <c r="A48" s="129" t="s">
        <v>2642</v>
      </c>
      <c r="B48" s="124"/>
      <c r="C48" s="125"/>
      <c r="D48" s="125"/>
      <c r="E48" s="125"/>
      <c r="F48" s="137"/>
      <c r="G48" s="74"/>
    </row>
    <row r="49" spans="1:7">
      <c r="A49" s="129" t="s">
        <v>2643</v>
      </c>
      <c r="B49" s="124"/>
      <c r="C49" s="125"/>
      <c r="D49" s="125"/>
      <c r="E49" s="125"/>
      <c r="F49" s="137"/>
      <c r="G49" s="74"/>
    </row>
    <row r="50" spans="1:7">
      <c r="A50" s="129" t="s">
        <v>2644</v>
      </c>
      <c r="B50" s="124"/>
      <c r="C50" s="125"/>
      <c r="D50" s="125"/>
      <c r="E50" s="125"/>
      <c r="F50" s="137"/>
      <c r="G50" s="74"/>
    </row>
    <row r="51" spans="1:7">
      <c r="A51" s="129" t="s">
        <v>2645</v>
      </c>
      <c r="B51" s="124"/>
      <c r="C51" s="125"/>
      <c r="D51" s="125"/>
      <c r="E51" s="125"/>
      <c r="F51" s="137"/>
      <c r="G51" s="74"/>
    </row>
    <row r="52" spans="1:7">
      <c r="A52" s="129" t="s">
        <v>2646</v>
      </c>
      <c r="B52" s="124">
        <v>45</v>
      </c>
      <c r="C52" s="125"/>
      <c r="D52" s="125"/>
      <c r="E52" s="125">
        <v>45</v>
      </c>
      <c r="F52" s="137"/>
      <c r="G52" s="74"/>
    </row>
    <row r="53" spans="1:7">
      <c r="A53" s="128" t="s">
        <v>2647</v>
      </c>
      <c r="B53" s="124"/>
      <c r="C53" s="125"/>
      <c r="D53" s="125"/>
      <c r="E53" s="125"/>
      <c r="F53" s="137"/>
      <c r="G53" s="74"/>
    </row>
    <row r="54" spans="1:7">
      <c r="A54" s="128" t="s">
        <v>2595</v>
      </c>
      <c r="B54" s="122"/>
      <c r="C54" s="122"/>
      <c r="D54" s="122"/>
      <c r="E54" s="122"/>
      <c r="F54" s="136"/>
      <c r="G54" s="74"/>
    </row>
    <row r="55" spans="1:7">
      <c r="A55" s="129" t="s">
        <v>2648</v>
      </c>
      <c r="B55" s="122"/>
      <c r="C55" s="122"/>
      <c r="D55" s="122"/>
      <c r="E55" s="122"/>
      <c r="F55" s="136"/>
      <c r="G55" s="74"/>
    </row>
    <row r="56" spans="1:7">
      <c r="A56" s="131" t="s">
        <v>2649</v>
      </c>
      <c r="B56" s="124"/>
      <c r="C56" s="125"/>
      <c r="D56" s="125"/>
      <c r="E56" s="125"/>
      <c r="F56" s="137"/>
      <c r="G56" s="74"/>
    </row>
    <row r="57" spans="1:7">
      <c r="A57" s="131" t="s">
        <v>2650</v>
      </c>
      <c r="B57" s="124"/>
      <c r="C57" s="125"/>
      <c r="D57" s="125"/>
      <c r="E57" s="125"/>
      <c r="F57" s="137"/>
      <c r="G57" s="74"/>
    </row>
    <row r="58" spans="1:7">
      <c r="A58" s="131" t="s">
        <v>2651</v>
      </c>
      <c r="B58" s="124"/>
      <c r="C58" s="125"/>
      <c r="D58" s="125"/>
      <c r="E58" s="125"/>
      <c r="F58" s="137"/>
      <c r="G58" s="74"/>
    </row>
    <row r="59" spans="1:7">
      <c r="A59" s="131" t="s">
        <v>2652</v>
      </c>
      <c r="B59" s="124"/>
      <c r="C59" s="125"/>
      <c r="D59" s="125"/>
      <c r="E59" s="125"/>
      <c r="F59" s="137"/>
      <c r="G59" s="74"/>
    </row>
    <row r="60" spans="1:7">
      <c r="A60" s="131" t="s">
        <v>2653</v>
      </c>
      <c r="B60" s="124"/>
      <c r="C60" s="125"/>
      <c r="D60" s="125"/>
      <c r="E60" s="125"/>
      <c r="F60" s="137"/>
      <c r="G60" s="74"/>
    </row>
    <row r="61" spans="1:7">
      <c r="A61" s="129" t="s">
        <v>2654</v>
      </c>
      <c r="B61" s="122"/>
      <c r="C61" s="122"/>
      <c r="D61" s="122"/>
      <c r="E61" s="122"/>
      <c r="F61" s="136"/>
      <c r="G61" s="74"/>
    </row>
    <row r="62" spans="1:7">
      <c r="A62" s="129" t="s">
        <v>2616</v>
      </c>
      <c r="B62" s="124"/>
      <c r="C62" s="125"/>
      <c r="D62" s="125"/>
      <c r="E62" s="125"/>
      <c r="F62" s="137"/>
      <c r="G62" s="74"/>
    </row>
    <row r="63" spans="1:7">
      <c r="A63" s="129" t="s">
        <v>2655</v>
      </c>
      <c r="B63" s="124"/>
      <c r="C63" s="125"/>
      <c r="D63" s="125"/>
      <c r="E63" s="125"/>
      <c r="F63" s="137"/>
      <c r="G63" s="74"/>
    </row>
    <row r="64" spans="1:7">
      <c r="A64" s="129" t="s">
        <v>2656</v>
      </c>
      <c r="B64" s="124"/>
      <c r="C64" s="125"/>
      <c r="D64" s="125"/>
      <c r="E64" s="125"/>
      <c r="F64" s="137"/>
      <c r="G64" s="74"/>
    </row>
    <row r="65" spans="1:7">
      <c r="A65" s="129" t="s">
        <v>2657</v>
      </c>
      <c r="B65" s="124">
        <v>1</v>
      </c>
      <c r="C65" s="125"/>
      <c r="D65" s="125"/>
      <c r="E65" s="125"/>
      <c r="F65" s="137">
        <v>1</v>
      </c>
      <c r="G65" s="74"/>
    </row>
    <row r="66" spans="1:7">
      <c r="A66" s="129" t="s">
        <v>2658</v>
      </c>
      <c r="B66" s="122"/>
      <c r="C66" s="122"/>
      <c r="D66" s="122"/>
      <c r="E66" s="122"/>
      <c r="F66" s="136"/>
      <c r="G66" s="74"/>
    </row>
    <row r="67" spans="1:7">
      <c r="A67" s="129" t="s">
        <v>2616</v>
      </c>
      <c r="B67" s="124"/>
      <c r="C67" s="125"/>
      <c r="D67" s="125"/>
      <c r="E67" s="125"/>
      <c r="F67" s="137"/>
      <c r="G67" s="74"/>
    </row>
    <row r="68" spans="1:7">
      <c r="A68" s="129" t="s">
        <v>2655</v>
      </c>
      <c r="B68" s="124"/>
      <c r="C68" s="125"/>
      <c r="D68" s="125"/>
      <c r="E68" s="125"/>
      <c r="F68" s="137"/>
      <c r="G68" s="74"/>
    </row>
    <row r="69" spans="1:7">
      <c r="A69" s="129" t="s">
        <v>2659</v>
      </c>
      <c r="B69" s="124"/>
      <c r="C69" s="125"/>
      <c r="D69" s="125"/>
      <c r="E69" s="125"/>
      <c r="F69" s="137"/>
      <c r="G69" s="74"/>
    </row>
    <row r="70" spans="1:7">
      <c r="A70" s="129" t="s">
        <v>2660</v>
      </c>
      <c r="B70" s="124"/>
      <c r="C70" s="125"/>
      <c r="D70" s="125"/>
      <c r="E70" s="125"/>
      <c r="F70" s="137"/>
      <c r="G70" s="74"/>
    </row>
    <row r="71" spans="1:7">
      <c r="A71" s="129" t="s">
        <v>2661</v>
      </c>
      <c r="B71" s="122"/>
      <c r="C71" s="122"/>
      <c r="D71" s="122"/>
      <c r="E71" s="122"/>
      <c r="F71" s="136"/>
      <c r="G71" s="74"/>
    </row>
    <row r="72" spans="1:7">
      <c r="A72" s="129" t="s">
        <v>1745</v>
      </c>
      <c r="B72" s="124"/>
      <c r="C72" s="125"/>
      <c r="D72" s="125"/>
      <c r="E72" s="125"/>
      <c r="F72" s="137"/>
      <c r="G72" s="74"/>
    </row>
    <row r="73" spans="1:7">
      <c r="A73" s="129" t="s">
        <v>2662</v>
      </c>
      <c r="B73" s="124"/>
      <c r="C73" s="125"/>
      <c r="D73" s="125"/>
      <c r="E73" s="125"/>
      <c r="F73" s="137"/>
      <c r="G73" s="74"/>
    </row>
    <row r="74" spans="1:7">
      <c r="A74" s="129" t="s">
        <v>2663</v>
      </c>
      <c r="B74" s="124"/>
      <c r="C74" s="125"/>
      <c r="D74" s="125"/>
      <c r="E74" s="125"/>
      <c r="F74" s="137"/>
      <c r="G74" s="74"/>
    </row>
    <row r="75" spans="1:7">
      <c r="A75" s="129" t="s">
        <v>2664</v>
      </c>
      <c r="B75" s="124"/>
      <c r="C75" s="125"/>
      <c r="D75" s="125"/>
      <c r="E75" s="125"/>
      <c r="F75" s="137"/>
      <c r="G75" s="74"/>
    </row>
    <row r="76" spans="1:7">
      <c r="A76" s="123" t="s">
        <v>2596</v>
      </c>
      <c r="B76" s="122"/>
      <c r="C76" s="122"/>
      <c r="D76" s="122"/>
      <c r="E76" s="122"/>
      <c r="F76" s="136"/>
      <c r="G76" s="74"/>
    </row>
    <row r="77" spans="1:7">
      <c r="A77" s="129" t="s">
        <v>2665</v>
      </c>
      <c r="B77" s="122"/>
      <c r="C77" s="122"/>
      <c r="D77" s="122"/>
      <c r="E77" s="122"/>
      <c r="F77" s="136"/>
      <c r="G77" s="74"/>
    </row>
    <row r="78" spans="1:7">
      <c r="A78" s="129" t="s">
        <v>1813</v>
      </c>
      <c r="B78" s="124"/>
      <c r="C78" s="125"/>
      <c r="D78" s="125"/>
      <c r="E78" s="125"/>
      <c r="F78" s="137"/>
      <c r="G78" s="74"/>
    </row>
    <row r="79" spans="1:7">
      <c r="A79" s="129" t="s">
        <v>1815</v>
      </c>
      <c r="B79" s="124"/>
      <c r="C79" s="125"/>
      <c r="D79" s="125"/>
      <c r="E79" s="125"/>
      <c r="F79" s="137"/>
      <c r="G79" s="74"/>
    </row>
    <row r="80" spans="1:7">
      <c r="A80" s="129" t="s">
        <v>2666</v>
      </c>
      <c r="B80" s="124"/>
      <c r="C80" s="125"/>
      <c r="D80" s="125"/>
      <c r="E80" s="125"/>
      <c r="F80" s="137"/>
      <c r="G80" s="74"/>
    </row>
    <row r="81" spans="1:7">
      <c r="A81" s="129" t="s">
        <v>2667</v>
      </c>
      <c r="B81" s="124"/>
      <c r="C81" s="125"/>
      <c r="D81" s="125"/>
      <c r="E81" s="125"/>
      <c r="F81" s="137"/>
      <c r="G81" s="74"/>
    </row>
    <row r="82" spans="1:7">
      <c r="A82" s="129" t="s">
        <v>2668</v>
      </c>
      <c r="B82" s="122"/>
      <c r="C82" s="122"/>
      <c r="D82" s="122"/>
      <c r="E82" s="122"/>
      <c r="F82" s="136"/>
      <c r="G82" s="74"/>
    </row>
    <row r="83" spans="1:7">
      <c r="A83" s="129" t="s">
        <v>2666</v>
      </c>
      <c r="B83" s="124"/>
      <c r="C83" s="125"/>
      <c r="D83" s="125"/>
      <c r="E83" s="125"/>
      <c r="F83" s="137"/>
      <c r="G83" s="74"/>
    </row>
    <row r="84" spans="1:7">
      <c r="A84" s="129" t="s">
        <v>2669</v>
      </c>
      <c r="B84" s="124"/>
      <c r="C84" s="125"/>
      <c r="D84" s="125"/>
      <c r="E84" s="125"/>
      <c r="F84" s="137"/>
      <c r="G84" s="74"/>
    </row>
    <row r="85" spans="1:7">
      <c r="A85" s="129" t="s">
        <v>2670</v>
      </c>
      <c r="B85" s="124"/>
      <c r="C85" s="125"/>
      <c r="D85" s="125"/>
      <c r="E85" s="125"/>
      <c r="F85" s="137"/>
      <c r="G85" s="74"/>
    </row>
    <row r="86" spans="1:7">
      <c r="A86" s="129" t="s">
        <v>2671</v>
      </c>
      <c r="B86" s="124"/>
      <c r="C86" s="125"/>
      <c r="D86" s="125"/>
      <c r="E86" s="125"/>
      <c r="F86" s="137"/>
      <c r="G86" s="74"/>
    </row>
    <row r="87" spans="1:7">
      <c r="A87" s="129" t="s">
        <v>2672</v>
      </c>
      <c r="B87" s="122"/>
      <c r="C87" s="122"/>
      <c r="D87" s="122"/>
      <c r="E87" s="122"/>
      <c r="F87" s="136"/>
      <c r="G87" s="74"/>
    </row>
    <row r="88" spans="1:7">
      <c r="A88" s="129" t="s">
        <v>1827</v>
      </c>
      <c r="B88" s="124"/>
      <c r="C88" s="125"/>
      <c r="D88" s="125"/>
      <c r="E88" s="125"/>
      <c r="F88" s="137"/>
      <c r="G88" s="74"/>
    </row>
    <row r="89" spans="1:7">
      <c r="A89" s="129" t="s">
        <v>2673</v>
      </c>
      <c r="B89" s="124"/>
      <c r="C89" s="125"/>
      <c r="D89" s="125"/>
      <c r="E89" s="125"/>
      <c r="F89" s="137"/>
      <c r="G89" s="74"/>
    </row>
    <row r="90" spans="1:7">
      <c r="A90" s="129" t="s">
        <v>2674</v>
      </c>
      <c r="B90" s="124"/>
      <c r="C90" s="125"/>
      <c r="D90" s="125"/>
      <c r="E90" s="125"/>
      <c r="F90" s="137"/>
      <c r="G90" s="74"/>
    </row>
    <row r="91" spans="1:7">
      <c r="A91" s="129" t="s">
        <v>2675</v>
      </c>
      <c r="B91" s="124"/>
      <c r="C91" s="125"/>
      <c r="D91" s="125"/>
      <c r="E91" s="125"/>
      <c r="F91" s="137"/>
      <c r="G91" s="74"/>
    </row>
    <row r="92" spans="1:7">
      <c r="A92" s="129" t="s">
        <v>2676</v>
      </c>
      <c r="B92" s="122"/>
      <c r="C92" s="122"/>
      <c r="D92" s="122"/>
      <c r="E92" s="122"/>
      <c r="F92" s="136"/>
      <c r="G92" s="74"/>
    </row>
    <row r="93" spans="1:7">
      <c r="A93" s="129" t="s">
        <v>2677</v>
      </c>
      <c r="B93" s="124"/>
      <c r="C93" s="125"/>
      <c r="D93" s="125"/>
      <c r="E93" s="125"/>
      <c r="F93" s="137"/>
      <c r="G93" s="74"/>
    </row>
    <row r="94" spans="1:7">
      <c r="A94" s="129" t="s">
        <v>2678</v>
      </c>
      <c r="B94" s="124"/>
      <c r="C94" s="125"/>
      <c r="D94" s="125"/>
      <c r="E94" s="125"/>
      <c r="F94" s="137"/>
      <c r="G94" s="74"/>
    </row>
    <row r="95" spans="1:7">
      <c r="A95" s="129" t="s">
        <v>2679</v>
      </c>
      <c r="B95" s="124"/>
      <c r="C95" s="125"/>
      <c r="D95" s="125"/>
      <c r="E95" s="125"/>
      <c r="F95" s="137"/>
      <c r="G95" s="74"/>
    </row>
    <row r="96" spans="1:7">
      <c r="A96" s="129" t="s">
        <v>2680</v>
      </c>
      <c r="B96" s="124"/>
      <c r="C96" s="125"/>
      <c r="D96" s="125"/>
      <c r="E96" s="125"/>
      <c r="F96" s="137"/>
      <c r="G96" s="74"/>
    </row>
    <row r="97" spans="1:7">
      <c r="A97" s="129" t="s">
        <v>2681</v>
      </c>
      <c r="B97" s="124"/>
      <c r="C97" s="125"/>
      <c r="D97" s="125"/>
      <c r="E97" s="125"/>
      <c r="F97" s="137"/>
      <c r="G97" s="74"/>
    </row>
    <row r="98" spans="1:7">
      <c r="A98" s="129" t="s">
        <v>2682</v>
      </c>
      <c r="B98" s="124"/>
      <c r="C98" s="125"/>
      <c r="D98" s="125"/>
      <c r="E98" s="125"/>
      <c r="F98" s="137"/>
      <c r="G98" s="74"/>
    </row>
    <row r="99" spans="1:7">
      <c r="A99" s="129" t="s">
        <v>2683</v>
      </c>
      <c r="B99" s="124"/>
      <c r="C99" s="125"/>
      <c r="D99" s="125"/>
      <c r="E99" s="125"/>
      <c r="F99" s="137"/>
      <c r="G99" s="74"/>
    </row>
    <row r="100" spans="1:7">
      <c r="A100" s="129" t="s">
        <v>2684</v>
      </c>
      <c r="B100" s="124"/>
      <c r="C100" s="125"/>
      <c r="D100" s="125"/>
      <c r="E100" s="125"/>
      <c r="F100" s="137"/>
      <c r="G100" s="74"/>
    </row>
    <row r="101" spans="1:7">
      <c r="A101" s="129" t="s">
        <v>2685</v>
      </c>
      <c r="B101" s="122"/>
      <c r="C101" s="122"/>
      <c r="D101" s="122"/>
      <c r="E101" s="122"/>
      <c r="F101" s="136"/>
      <c r="G101" s="74"/>
    </row>
    <row r="102" spans="1:7">
      <c r="A102" s="129" t="s">
        <v>2686</v>
      </c>
      <c r="B102" s="124"/>
      <c r="C102" s="125"/>
      <c r="D102" s="125"/>
      <c r="E102" s="125"/>
      <c r="F102" s="137"/>
      <c r="G102" s="74"/>
    </row>
    <row r="103" spans="1:7">
      <c r="A103" s="129" t="s">
        <v>2687</v>
      </c>
      <c r="B103" s="124"/>
      <c r="C103" s="125"/>
      <c r="D103" s="125"/>
      <c r="E103" s="125"/>
      <c r="F103" s="137"/>
      <c r="G103" s="74"/>
    </row>
    <row r="104" spans="1:7">
      <c r="A104" s="129" t="s">
        <v>2688</v>
      </c>
      <c r="B104" s="124"/>
      <c r="C104" s="125"/>
      <c r="D104" s="125"/>
      <c r="E104" s="125"/>
      <c r="F104" s="137"/>
      <c r="G104" s="74"/>
    </row>
    <row r="105" spans="1:7">
      <c r="A105" s="129" t="s">
        <v>2689</v>
      </c>
      <c r="B105" s="124"/>
      <c r="C105" s="125"/>
      <c r="D105" s="125"/>
      <c r="E105" s="125"/>
      <c r="F105" s="137"/>
      <c r="G105" s="74"/>
    </row>
    <row r="106" spans="1:7">
      <c r="A106" s="129" t="s">
        <v>2690</v>
      </c>
      <c r="B106" s="124"/>
      <c r="C106" s="125"/>
      <c r="D106" s="125"/>
      <c r="E106" s="125"/>
      <c r="F106" s="137"/>
      <c r="G106" s="74"/>
    </row>
    <row r="107" spans="1:7">
      <c r="A107" s="129" t="s">
        <v>2691</v>
      </c>
      <c r="B107" s="124"/>
      <c r="C107" s="125"/>
      <c r="D107" s="125"/>
      <c r="E107" s="125"/>
      <c r="F107" s="137"/>
      <c r="G107" s="74"/>
    </row>
    <row r="108" spans="1:7">
      <c r="A108" s="129" t="s">
        <v>2692</v>
      </c>
      <c r="B108" s="122"/>
      <c r="C108" s="122"/>
      <c r="D108" s="122"/>
      <c r="E108" s="122"/>
      <c r="F108" s="136"/>
      <c r="G108" s="74"/>
    </row>
    <row r="109" spans="1:7">
      <c r="A109" s="129" t="s">
        <v>2693</v>
      </c>
      <c r="B109" s="124"/>
      <c r="C109" s="125"/>
      <c r="D109" s="125"/>
      <c r="E109" s="125"/>
      <c r="F109" s="137"/>
      <c r="G109" s="74"/>
    </row>
    <row r="110" spans="1:7">
      <c r="A110" s="129" t="s">
        <v>1873</v>
      </c>
      <c r="B110" s="124"/>
      <c r="C110" s="125"/>
      <c r="D110" s="125"/>
      <c r="E110" s="125"/>
      <c r="F110" s="137"/>
      <c r="G110" s="74"/>
    </row>
    <row r="111" spans="1:7">
      <c r="A111" s="129" t="s">
        <v>2694</v>
      </c>
      <c r="B111" s="124"/>
      <c r="C111" s="125"/>
      <c r="D111" s="125"/>
      <c r="E111" s="125"/>
      <c r="F111" s="137"/>
      <c r="G111" s="74"/>
    </row>
    <row r="112" spans="1:7">
      <c r="A112" s="129" t="s">
        <v>2695</v>
      </c>
      <c r="B112" s="124"/>
      <c r="C112" s="125"/>
      <c r="D112" s="125"/>
      <c r="E112" s="125"/>
      <c r="F112" s="137"/>
      <c r="G112" s="74"/>
    </row>
    <row r="113" spans="1:7">
      <c r="A113" s="129" t="s">
        <v>2696</v>
      </c>
      <c r="B113" s="124"/>
      <c r="C113" s="125"/>
      <c r="D113" s="125"/>
      <c r="E113" s="125"/>
      <c r="F113" s="137"/>
      <c r="G113" s="74"/>
    </row>
    <row r="114" spans="1:7">
      <c r="A114" s="129" t="s">
        <v>2697</v>
      </c>
      <c r="B114" s="124"/>
      <c r="C114" s="125"/>
      <c r="D114" s="125"/>
      <c r="E114" s="125"/>
      <c r="F114" s="137"/>
      <c r="G114" s="74"/>
    </row>
    <row r="115" spans="1:7">
      <c r="A115" s="129" t="s">
        <v>2698</v>
      </c>
      <c r="B115" s="124"/>
      <c r="C115" s="125"/>
      <c r="D115" s="125"/>
      <c r="E115" s="125"/>
      <c r="F115" s="137"/>
      <c r="G115" s="74"/>
    </row>
    <row r="116" spans="1:7">
      <c r="A116" s="129" t="s">
        <v>2699</v>
      </c>
      <c r="B116" s="124"/>
      <c r="C116" s="125"/>
      <c r="D116" s="125"/>
      <c r="E116" s="125"/>
      <c r="F116" s="137"/>
      <c r="G116" s="74"/>
    </row>
    <row r="117" spans="1:7">
      <c r="A117" s="123" t="s">
        <v>2597</v>
      </c>
      <c r="B117" s="122"/>
      <c r="C117" s="122"/>
      <c r="D117" s="122"/>
      <c r="E117" s="122"/>
      <c r="F117" s="136"/>
      <c r="G117" s="74"/>
    </row>
    <row r="118" spans="1:7">
      <c r="A118" s="129" t="s">
        <v>2700</v>
      </c>
      <c r="B118" s="122"/>
      <c r="C118" s="122"/>
      <c r="D118" s="122"/>
      <c r="E118" s="122"/>
      <c r="F118" s="136"/>
      <c r="G118" s="74"/>
    </row>
    <row r="119" spans="1:7">
      <c r="A119" s="129" t="s">
        <v>2701</v>
      </c>
      <c r="B119" s="124"/>
      <c r="C119" s="125"/>
      <c r="D119" s="125"/>
      <c r="E119" s="125"/>
      <c r="F119" s="137"/>
      <c r="G119" s="74"/>
    </row>
    <row r="120" spans="1:7">
      <c r="A120" s="129" t="s">
        <v>2702</v>
      </c>
      <c r="B120" s="124"/>
      <c r="C120" s="125"/>
      <c r="D120" s="125"/>
      <c r="E120" s="125"/>
      <c r="F120" s="137"/>
      <c r="G120" s="74"/>
    </row>
    <row r="121" spans="1:7">
      <c r="A121" s="129" t="s">
        <v>1690</v>
      </c>
      <c r="B121" s="124"/>
      <c r="C121" s="125"/>
      <c r="D121" s="125"/>
      <c r="E121" s="125"/>
      <c r="F121" s="137"/>
      <c r="G121" s="74"/>
    </row>
    <row r="122" spans="1:7">
      <c r="A122" s="129" t="s">
        <v>2703</v>
      </c>
      <c r="B122" s="124"/>
      <c r="C122" s="125"/>
      <c r="D122" s="125"/>
      <c r="E122" s="125"/>
      <c r="F122" s="137"/>
      <c r="G122" s="74"/>
    </row>
    <row r="123" spans="1:7">
      <c r="A123" s="129" t="s">
        <v>2704</v>
      </c>
      <c r="B123" s="124"/>
      <c r="C123" s="125"/>
      <c r="D123" s="125"/>
      <c r="E123" s="125"/>
      <c r="F123" s="137"/>
      <c r="G123" s="74"/>
    </row>
    <row r="124" spans="1:7">
      <c r="A124" s="129" t="s">
        <v>2705</v>
      </c>
      <c r="B124" s="124"/>
      <c r="C124" s="125"/>
      <c r="D124" s="125"/>
      <c r="E124" s="125"/>
      <c r="F124" s="137"/>
      <c r="G124" s="74"/>
    </row>
    <row r="125" spans="1:7">
      <c r="A125" s="129" t="s">
        <v>2706</v>
      </c>
      <c r="B125" s="122"/>
      <c r="C125" s="122"/>
      <c r="D125" s="122"/>
      <c r="E125" s="122"/>
      <c r="F125" s="136"/>
      <c r="G125" s="74"/>
    </row>
    <row r="126" spans="1:7">
      <c r="A126" s="129" t="s">
        <v>2707</v>
      </c>
      <c r="B126" s="124"/>
      <c r="C126" s="125"/>
      <c r="D126" s="125"/>
      <c r="E126" s="125"/>
      <c r="F126" s="137"/>
      <c r="G126" s="74"/>
    </row>
    <row r="127" spans="1:7">
      <c r="A127" s="129" t="s">
        <v>2708</v>
      </c>
      <c r="B127" s="124"/>
      <c r="C127" s="125"/>
      <c r="D127" s="125"/>
      <c r="E127" s="125"/>
      <c r="F127" s="137"/>
      <c r="G127" s="74"/>
    </row>
    <row r="128" spans="1:7">
      <c r="A128" s="123" t="s">
        <v>2598</v>
      </c>
      <c r="B128" s="122"/>
      <c r="C128" s="122"/>
      <c r="D128" s="122"/>
      <c r="E128" s="122"/>
      <c r="F128" s="136"/>
      <c r="G128" s="74"/>
    </row>
    <row r="129" spans="1:7">
      <c r="A129" s="129" t="s">
        <v>2709</v>
      </c>
      <c r="B129" s="122"/>
      <c r="C129" s="122"/>
      <c r="D129" s="122"/>
      <c r="E129" s="122"/>
      <c r="F129" s="136"/>
      <c r="G129" s="74"/>
    </row>
    <row r="130" spans="1:7">
      <c r="A130" s="129" t="s">
        <v>2710</v>
      </c>
      <c r="B130" s="124"/>
      <c r="C130" s="125"/>
      <c r="D130" s="125"/>
      <c r="E130" s="125"/>
      <c r="F130" s="137"/>
      <c r="G130" s="74"/>
    </row>
    <row r="131" spans="1:7">
      <c r="A131" s="129" t="s">
        <v>2711</v>
      </c>
      <c r="B131" s="124"/>
      <c r="C131" s="125"/>
      <c r="D131" s="125"/>
      <c r="E131" s="125"/>
      <c r="F131" s="137"/>
      <c r="G131" s="74"/>
    </row>
    <row r="132" spans="1:7">
      <c r="A132" s="129" t="s">
        <v>2712</v>
      </c>
      <c r="B132" s="124"/>
      <c r="C132" s="125"/>
      <c r="D132" s="125"/>
      <c r="E132" s="125"/>
      <c r="F132" s="137"/>
      <c r="G132" s="74"/>
    </row>
    <row r="133" spans="1:7">
      <c r="A133" s="129" t="s">
        <v>2713</v>
      </c>
      <c r="B133" s="124"/>
      <c r="C133" s="125"/>
      <c r="D133" s="125"/>
      <c r="E133" s="125"/>
      <c r="F133" s="137"/>
      <c r="G133" s="74"/>
    </row>
    <row r="134" spans="1:7">
      <c r="A134" s="129" t="s">
        <v>2714</v>
      </c>
      <c r="B134" s="124"/>
      <c r="C134" s="125"/>
      <c r="D134" s="125"/>
      <c r="E134" s="125"/>
      <c r="F134" s="137"/>
      <c r="G134" s="74"/>
    </row>
    <row r="135" spans="1:7">
      <c r="A135" s="123" t="s">
        <v>2599</v>
      </c>
      <c r="B135" s="122"/>
      <c r="C135" s="122"/>
      <c r="D135" s="122"/>
      <c r="E135" s="122"/>
      <c r="F135" s="136"/>
      <c r="G135" s="144"/>
    </row>
    <row r="136" spans="1:7">
      <c r="A136" s="129" t="s">
        <v>2715</v>
      </c>
      <c r="B136" s="124">
        <v>15300</v>
      </c>
      <c r="C136" s="125"/>
      <c r="D136" s="125"/>
      <c r="E136" s="125">
        <v>5000</v>
      </c>
      <c r="F136" s="137">
        <v>10300</v>
      </c>
      <c r="G136" s="144"/>
    </row>
    <row r="137" spans="1:7">
      <c r="A137" s="129" t="s">
        <v>2716</v>
      </c>
      <c r="B137" s="122"/>
      <c r="C137" s="122"/>
      <c r="D137" s="122"/>
      <c r="E137" s="122"/>
      <c r="F137" s="136"/>
      <c r="G137" s="74"/>
    </row>
    <row r="138" spans="1:7">
      <c r="A138" s="130" t="s">
        <v>2717</v>
      </c>
      <c r="B138" s="124"/>
      <c r="C138" s="125"/>
      <c r="D138" s="125"/>
      <c r="E138" s="125"/>
      <c r="F138" s="137"/>
      <c r="G138" s="74"/>
    </row>
    <row r="139" spans="1:7">
      <c r="A139" s="129" t="s">
        <v>2718</v>
      </c>
      <c r="B139" s="124"/>
      <c r="C139" s="125"/>
      <c r="D139" s="125"/>
      <c r="E139" s="125"/>
      <c r="F139" s="137"/>
      <c r="G139" s="74"/>
    </row>
    <row r="140" spans="1:7">
      <c r="A140" s="129" t="s">
        <v>2719</v>
      </c>
      <c r="B140" s="124"/>
      <c r="C140" s="125"/>
      <c r="D140" s="125"/>
      <c r="E140" s="125"/>
      <c r="F140" s="137"/>
      <c r="G140" s="74"/>
    </row>
    <row r="141" spans="1:7">
      <c r="A141" s="129" t="s">
        <v>2720</v>
      </c>
      <c r="B141" s="124"/>
      <c r="C141" s="125"/>
      <c r="D141" s="125"/>
      <c r="E141" s="125"/>
      <c r="F141" s="137"/>
      <c r="G141" s="74"/>
    </row>
    <row r="142" spans="1:7">
      <c r="A142" s="129" t="s">
        <v>2721</v>
      </c>
      <c r="B142" s="124"/>
      <c r="C142" s="125"/>
      <c r="D142" s="125"/>
      <c r="E142" s="125"/>
      <c r="F142" s="137"/>
      <c r="G142" s="74"/>
    </row>
    <row r="143" spans="1:7">
      <c r="A143" s="129" t="s">
        <v>2722</v>
      </c>
      <c r="B143" s="124"/>
      <c r="C143" s="125"/>
      <c r="D143" s="125"/>
      <c r="E143" s="125"/>
      <c r="F143" s="137"/>
      <c r="G143" s="74"/>
    </row>
    <row r="144" spans="1:7">
      <c r="A144" s="129" t="s">
        <v>2723</v>
      </c>
      <c r="B144" s="124"/>
      <c r="C144" s="125"/>
      <c r="D144" s="125"/>
      <c r="E144" s="125"/>
      <c r="F144" s="137"/>
      <c r="G144" s="74"/>
    </row>
    <row r="145" spans="1:7">
      <c r="A145" s="129" t="s">
        <v>2724</v>
      </c>
      <c r="B145" s="124"/>
      <c r="C145" s="125"/>
      <c r="D145" s="125"/>
      <c r="E145" s="125"/>
      <c r="F145" s="137"/>
      <c r="G145" s="74"/>
    </row>
    <row r="146" spans="1:7">
      <c r="A146" s="129" t="s">
        <v>2725</v>
      </c>
      <c r="B146" s="122"/>
      <c r="C146" s="122"/>
      <c r="D146" s="122"/>
      <c r="E146" s="122"/>
      <c r="F146" s="136"/>
      <c r="G146" s="74"/>
    </row>
    <row r="147" spans="1:7">
      <c r="A147" s="130" t="s">
        <v>2726</v>
      </c>
      <c r="B147" s="124"/>
      <c r="C147" s="125"/>
      <c r="D147" s="125"/>
      <c r="E147" s="125"/>
      <c r="F147" s="137"/>
      <c r="G147" s="74"/>
    </row>
    <row r="148" spans="1:7">
      <c r="A148" s="129" t="s">
        <v>2727</v>
      </c>
      <c r="B148" s="124"/>
      <c r="C148" s="125"/>
      <c r="D148" s="125"/>
      <c r="E148" s="125"/>
      <c r="F148" s="137"/>
      <c r="G148" s="74"/>
    </row>
    <row r="149" spans="1:7">
      <c r="A149" s="129" t="s">
        <v>2728</v>
      </c>
      <c r="B149" s="124"/>
      <c r="C149" s="125"/>
      <c r="D149" s="125"/>
      <c r="E149" s="125"/>
      <c r="F149" s="137"/>
      <c r="G149" s="74"/>
    </row>
    <row r="150" spans="1:7">
      <c r="A150" s="129" t="s">
        <v>2729</v>
      </c>
      <c r="B150" s="124"/>
      <c r="C150" s="125"/>
      <c r="D150" s="125"/>
      <c r="E150" s="125"/>
      <c r="F150" s="137"/>
      <c r="G150" s="74"/>
    </row>
    <row r="151" spans="1:7">
      <c r="A151" s="129" t="s">
        <v>2730</v>
      </c>
      <c r="B151" s="124"/>
      <c r="C151" s="125"/>
      <c r="D151" s="125"/>
      <c r="E151" s="125"/>
      <c r="F151" s="137"/>
      <c r="G151" s="74"/>
    </row>
    <row r="152" spans="1:7">
      <c r="A152" s="129" t="s">
        <v>2731</v>
      </c>
      <c r="B152" s="124"/>
      <c r="C152" s="125"/>
      <c r="D152" s="125"/>
      <c r="E152" s="125"/>
      <c r="F152" s="137"/>
      <c r="G152" s="74"/>
    </row>
    <row r="153" spans="1:7">
      <c r="A153" s="129" t="s">
        <v>2732</v>
      </c>
      <c r="B153" s="124"/>
      <c r="C153" s="125"/>
      <c r="D153" s="125"/>
      <c r="E153" s="125"/>
      <c r="F153" s="137"/>
      <c r="G153" s="74"/>
    </row>
    <row r="154" spans="1:7">
      <c r="A154" s="129" t="s">
        <v>2733</v>
      </c>
      <c r="B154" s="124"/>
      <c r="C154" s="125"/>
      <c r="D154" s="125"/>
      <c r="E154" s="125"/>
      <c r="F154" s="137"/>
      <c r="G154" s="74"/>
    </row>
    <row r="155" spans="1:7">
      <c r="A155" s="129" t="s">
        <v>2734</v>
      </c>
      <c r="B155" s="124"/>
      <c r="C155" s="125"/>
      <c r="D155" s="125"/>
      <c r="E155" s="125"/>
      <c r="F155" s="137"/>
      <c r="G155" s="74"/>
    </row>
    <row r="156" spans="1:7">
      <c r="A156" s="129" t="s">
        <v>2735</v>
      </c>
      <c r="B156" s="124">
        <v>714</v>
      </c>
      <c r="C156" s="125"/>
      <c r="D156" s="125"/>
      <c r="E156" s="125">
        <v>697</v>
      </c>
      <c r="F156" s="137">
        <v>17</v>
      </c>
      <c r="G156" s="74"/>
    </row>
    <row r="157" spans="1:7">
      <c r="A157" s="123" t="s">
        <v>2600</v>
      </c>
      <c r="B157" s="124"/>
      <c r="C157" s="125"/>
      <c r="D157" s="125"/>
      <c r="E157" s="125"/>
      <c r="F157" s="137"/>
      <c r="G157" s="74"/>
    </row>
    <row r="158" spans="1:7">
      <c r="A158" s="139" t="s">
        <v>2736</v>
      </c>
      <c r="B158" s="124">
        <v>2627</v>
      </c>
      <c r="C158" s="125"/>
      <c r="D158" s="125">
        <v>2627</v>
      </c>
      <c r="E158" s="125"/>
      <c r="F158" s="137"/>
      <c r="G158" s="74"/>
    </row>
    <row r="159" spans="1:7">
      <c r="A159" s="123" t="s">
        <v>2601</v>
      </c>
      <c r="B159" s="124"/>
      <c r="C159" s="125"/>
      <c r="D159" s="125"/>
      <c r="E159" s="125"/>
      <c r="F159" s="137"/>
      <c r="G159" s="74"/>
    </row>
    <row r="160" spans="1:7">
      <c r="A160" s="140"/>
      <c r="B160" s="124"/>
      <c r="C160" s="125"/>
      <c r="D160" s="125"/>
      <c r="E160" s="125"/>
      <c r="F160" s="137"/>
      <c r="G160" s="74"/>
    </row>
    <row r="161" spans="1:7">
      <c r="A161" s="141" t="s">
        <v>106</v>
      </c>
      <c r="B161" s="142">
        <v>29029</v>
      </c>
      <c r="C161" s="143"/>
      <c r="D161" s="143"/>
      <c r="E161" s="143"/>
      <c r="F161" s="145"/>
      <c r="G161" s="74"/>
    </row>
  </sheetData>
  <mergeCells count="1">
    <mergeCell ref="A2:F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zoomScaleSheetLayoutView="60" workbookViewId="0">
      <selection activeCell="I18" sqref="I18"/>
    </sheetView>
  </sheetViews>
  <sheetFormatPr defaultColWidth="9" defaultRowHeight="15.75" outlineLevelCol="1"/>
  <cols>
    <col min="1" max="1" width="43.8333333333333" customWidth="1"/>
    <col min="2" max="2" width="20" customWidth="1"/>
    <col min="3" max="16384" width="9" customWidth="1"/>
  </cols>
  <sheetData>
    <row r="1" spans="1:2">
      <c r="A1" s="98" t="s">
        <v>2737</v>
      </c>
      <c r="B1" s="98"/>
    </row>
    <row r="2" ht="24" spans="1:2">
      <c r="A2" s="99" t="s">
        <v>2738</v>
      </c>
      <c r="B2" s="99"/>
    </row>
    <row r="3" ht="18" spans="1:2">
      <c r="A3" s="100"/>
      <c r="B3" s="101" t="s">
        <v>37</v>
      </c>
    </row>
    <row r="4" spans="1:2">
      <c r="A4" s="48" t="s">
        <v>2519</v>
      </c>
      <c r="B4" s="102" t="s">
        <v>2739</v>
      </c>
    </row>
    <row r="5" spans="1:2">
      <c r="A5" s="48"/>
      <c r="B5" s="103"/>
    </row>
    <row r="6" spans="1:2">
      <c r="A6" s="48"/>
      <c r="B6" s="104"/>
    </row>
    <row r="7" spans="1:2">
      <c r="A7" s="105" t="s">
        <v>2740</v>
      </c>
      <c r="B7" s="106"/>
    </row>
    <row r="8" ht="20.15" customHeight="1" spans="1:2">
      <c r="A8" s="105" t="s">
        <v>2741</v>
      </c>
      <c r="B8" s="40"/>
    </row>
    <row r="9" ht="20.15" customHeight="1" spans="1:2">
      <c r="A9" s="105" t="s">
        <v>2742</v>
      </c>
      <c r="B9" s="40">
        <v>1</v>
      </c>
    </row>
    <row r="10" ht="20.15" customHeight="1" spans="1:2">
      <c r="A10" s="105" t="s">
        <v>2572</v>
      </c>
      <c r="B10" s="40"/>
    </row>
    <row r="11" s="45" customFormat="1" ht="20.15" customHeight="1" spans="1:2">
      <c r="A11" s="107" t="s">
        <v>2564</v>
      </c>
      <c r="B11" s="43">
        <f>F16</f>
        <v>0</v>
      </c>
    </row>
    <row r="12" ht="20.15" customHeight="1" spans="1:2">
      <c r="A12" s="105" t="s">
        <v>2743</v>
      </c>
      <c r="B12" s="40">
        <v>8</v>
      </c>
    </row>
    <row r="13" ht="20.15" customHeight="1" spans="1:2">
      <c r="A13" s="105" t="s">
        <v>2744</v>
      </c>
      <c r="B13" s="40"/>
    </row>
    <row r="14" s="45" customFormat="1" ht="20.15" customHeight="1" spans="1:2">
      <c r="A14" s="107" t="s">
        <v>2566</v>
      </c>
      <c r="B14" s="43"/>
    </row>
    <row r="15" ht="20.15" customHeight="1" spans="1:2">
      <c r="A15" s="105" t="s">
        <v>2745</v>
      </c>
      <c r="B15" s="40"/>
    </row>
    <row r="16" ht="20.15" customHeight="1" spans="1:2">
      <c r="A16" s="105" t="s">
        <v>2746</v>
      </c>
      <c r="B16" s="40"/>
    </row>
    <row r="17" s="45" customFormat="1" ht="20.15" customHeight="1" spans="1:2">
      <c r="A17" s="107" t="s">
        <v>2747</v>
      </c>
      <c r="B17" s="43">
        <v>10317</v>
      </c>
    </row>
    <row r="18" ht="20.15" customHeight="1" spans="1:2">
      <c r="A18" s="105" t="s">
        <v>2748</v>
      </c>
      <c r="B18" s="40"/>
    </row>
    <row r="19" ht="28" customHeight="1" spans="1:2">
      <c r="A19" s="105" t="s">
        <v>2749</v>
      </c>
      <c r="B19" s="40"/>
    </row>
    <row r="20" ht="20.15" customHeight="1" spans="1:2">
      <c r="A20" s="108" t="s">
        <v>92</v>
      </c>
      <c r="B20" s="40"/>
    </row>
    <row r="21" ht="20.15" customHeight="1" spans="1:2">
      <c r="A21" s="109" t="s">
        <v>2515</v>
      </c>
      <c r="B21" s="110">
        <v>10326</v>
      </c>
    </row>
  </sheetData>
  <mergeCells count="3">
    <mergeCell ref="A2:B2"/>
    <mergeCell ref="A4:A6"/>
    <mergeCell ref="B4:B6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zoomScaleSheetLayoutView="60" workbookViewId="0">
      <selection activeCell="I12" sqref="I12"/>
    </sheetView>
  </sheetViews>
  <sheetFormatPr defaultColWidth="9" defaultRowHeight="15.75"/>
  <cols>
    <col min="1" max="1" width="23" customWidth="1"/>
    <col min="2" max="16384" width="9" customWidth="1"/>
  </cols>
  <sheetData>
    <row r="1" spans="1:1">
      <c r="A1" s="62" t="s">
        <v>2750</v>
      </c>
    </row>
    <row r="2" ht="24" spans="1:7">
      <c r="A2" s="64" t="s">
        <v>2751</v>
      </c>
      <c r="B2" s="64"/>
      <c r="C2" s="64"/>
      <c r="D2" s="64"/>
      <c r="E2" s="64"/>
      <c r="F2" s="64"/>
      <c r="G2" s="64"/>
    </row>
    <row r="3" ht="25.5" spans="1:7">
      <c r="A3" s="65"/>
      <c r="B3" s="65"/>
      <c r="C3" s="65"/>
      <c r="D3" s="65"/>
      <c r="E3" s="92"/>
      <c r="F3" s="92"/>
      <c r="G3" s="93" t="s">
        <v>37</v>
      </c>
    </row>
    <row r="4" ht="52" customHeight="1" spans="1:7">
      <c r="A4" s="66" t="s">
        <v>2519</v>
      </c>
      <c r="B4" s="67" t="s">
        <v>112</v>
      </c>
      <c r="C4" s="68"/>
      <c r="D4" s="69"/>
      <c r="E4" s="94" t="s">
        <v>2752</v>
      </c>
      <c r="F4" s="95"/>
      <c r="G4" s="96"/>
    </row>
    <row r="5" ht="54" customHeight="1" spans="1:7">
      <c r="A5" s="70"/>
      <c r="B5" s="66" t="s">
        <v>2431</v>
      </c>
      <c r="C5" s="66" t="s">
        <v>2753</v>
      </c>
      <c r="D5" s="66" t="s">
        <v>2754</v>
      </c>
      <c r="E5" s="80" t="s">
        <v>2431</v>
      </c>
      <c r="F5" s="66" t="s">
        <v>2753</v>
      </c>
      <c r="G5" s="66" t="s">
        <v>2754</v>
      </c>
    </row>
    <row r="6" ht="54" customHeight="1" spans="1:7">
      <c r="A6" s="71" t="s">
        <v>2755</v>
      </c>
      <c r="B6" s="66"/>
      <c r="C6" s="66"/>
      <c r="D6" s="66"/>
      <c r="E6" s="97">
        <v>10140</v>
      </c>
      <c r="F6" s="66">
        <v>10140</v>
      </c>
      <c r="G6" s="66"/>
    </row>
    <row r="7" ht="54" customHeight="1" spans="1:7">
      <c r="A7" s="71" t="s">
        <v>2756</v>
      </c>
      <c r="B7" s="85"/>
      <c r="C7" s="85"/>
      <c r="D7" s="74"/>
      <c r="E7" s="86">
        <v>14982</v>
      </c>
      <c r="F7" s="86">
        <v>14982</v>
      </c>
      <c r="G7" s="86"/>
    </row>
    <row r="8" ht="54" customHeight="1" spans="1:7">
      <c r="A8" s="71" t="s">
        <v>2757</v>
      </c>
      <c r="B8" s="86"/>
      <c r="C8" s="86"/>
      <c r="D8" s="86"/>
      <c r="E8" s="86">
        <v>1503</v>
      </c>
      <c r="F8" s="86">
        <v>1503</v>
      </c>
      <c r="G8" s="86"/>
    </row>
    <row r="9" ht="54" customHeight="1" spans="1:7">
      <c r="A9" s="71" t="s">
        <v>2758</v>
      </c>
      <c r="B9" s="86"/>
      <c r="C9" s="86"/>
      <c r="D9" s="86"/>
      <c r="E9" s="86">
        <v>1246</v>
      </c>
      <c r="F9" s="86">
        <v>1246</v>
      </c>
      <c r="G9" s="86"/>
    </row>
    <row r="10" ht="54" customHeight="1" spans="1:7">
      <c r="A10" s="71" t="s">
        <v>2759</v>
      </c>
      <c r="B10" s="86"/>
      <c r="C10" s="86"/>
      <c r="D10" s="86"/>
      <c r="E10" s="86">
        <v>0</v>
      </c>
      <c r="F10" s="86">
        <v>0</v>
      </c>
      <c r="G10" s="86"/>
    </row>
    <row r="11" ht="38" customHeight="1" spans="1:7">
      <c r="A11" s="87" t="s">
        <v>2760</v>
      </c>
      <c r="B11" s="88"/>
      <c r="C11" s="88"/>
      <c r="D11" s="88"/>
      <c r="E11" s="88">
        <v>0</v>
      </c>
      <c r="F11" s="88">
        <v>0</v>
      </c>
      <c r="G11" s="88"/>
    </row>
    <row r="12" ht="39" customHeight="1" spans="1:7">
      <c r="A12" s="71" t="s">
        <v>2761</v>
      </c>
      <c r="B12" s="89"/>
      <c r="C12" s="89"/>
      <c r="D12" s="86"/>
      <c r="E12" s="86">
        <v>0</v>
      </c>
      <c r="F12" s="86">
        <v>0</v>
      </c>
      <c r="G12" s="86"/>
    </row>
    <row r="13" ht="30" customHeight="1" spans="1:7">
      <c r="A13" s="90" t="s">
        <v>2762</v>
      </c>
      <c r="B13" s="90"/>
      <c r="C13" s="90"/>
      <c r="D13" s="90"/>
      <c r="E13" s="90"/>
      <c r="F13" s="90"/>
      <c r="G13" s="90"/>
    </row>
    <row r="14" s="84" customFormat="1" spans="1:1">
      <c r="A14" s="91" t="s">
        <v>2763</v>
      </c>
    </row>
    <row r="15" s="84" customFormat="1" spans="1:1">
      <c r="A15" s="91" t="s">
        <v>2764</v>
      </c>
    </row>
  </sheetData>
  <mergeCells count="7">
    <mergeCell ref="A2:G2"/>
    <mergeCell ref="B4:D4"/>
    <mergeCell ref="E4:G4"/>
    <mergeCell ref="A13:G13"/>
    <mergeCell ref="A14:XFD14"/>
    <mergeCell ref="A15:XFD15"/>
    <mergeCell ref="A4:A5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"/>
  <sheetViews>
    <sheetView zoomScaleSheetLayoutView="60" workbookViewId="0">
      <selection activeCell="E19" sqref="E19"/>
    </sheetView>
  </sheetViews>
  <sheetFormatPr defaultColWidth="9" defaultRowHeight="15.75"/>
  <cols>
    <col min="1" max="1" width="25.5833333333333" customWidth="1"/>
    <col min="2" max="2" width="12.5" customWidth="1"/>
    <col min="3" max="3" width="31.8333333333333" customWidth="1"/>
    <col min="4" max="4" width="12.5" customWidth="1"/>
    <col min="5" max="16384" width="9" customWidth="1"/>
  </cols>
  <sheetData>
    <row r="1" spans="1:1">
      <c r="A1" s="45" t="s">
        <v>2765</v>
      </c>
    </row>
    <row r="2" ht="22.5" spans="1:4">
      <c r="A2" s="46" t="s">
        <v>27</v>
      </c>
      <c r="B2" s="46"/>
      <c r="C2" s="46"/>
      <c r="D2" s="46"/>
    </row>
    <row r="3" spans="1:4">
      <c r="A3" s="30"/>
      <c r="B3" s="30"/>
      <c r="C3" s="30"/>
      <c r="D3" s="47" t="s">
        <v>37</v>
      </c>
    </row>
    <row r="4" spans="1:4">
      <c r="A4" s="48" t="s">
        <v>38</v>
      </c>
      <c r="B4" s="49" t="s">
        <v>39</v>
      </c>
      <c r="C4" s="48" t="s">
        <v>38</v>
      </c>
      <c r="D4" s="49" t="s">
        <v>40</v>
      </c>
    </row>
    <row r="5" spans="1:4">
      <c r="A5" s="50" t="s">
        <v>2766</v>
      </c>
      <c r="B5" s="51">
        <v>0</v>
      </c>
      <c r="C5" s="52" t="s">
        <v>2767</v>
      </c>
      <c r="D5" s="51">
        <v>221</v>
      </c>
    </row>
    <row r="6" spans="1:4">
      <c r="A6" s="50" t="s">
        <v>2768</v>
      </c>
      <c r="B6" s="51">
        <v>0</v>
      </c>
      <c r="C6" s="52" t="s">
        <v>2769</v>
      </c>
      <c r="D6" s="51">
        <v>0</v>
      </c>
    </row>
    <row r="7" spans="1:4">
      <c r="A7" s="50" t="s">
        <v>2770</v>
      </c>
      <c r="B7" s="51">
        <v>0</v>
      </c>
      <c r="C7" s="52" t="s">
        <v>2771</v>
      </c>
      <c r="D7" s="51">
        <v>0</v>
      </c>
    </row>
    <row r="8" spans="1:4">
      <c r="A8" s="50" t="s">
        <v>2772</v>
      </c>
      <c r="B8" s="51">
        <v>0</v>
      </c>
      <c r="C8" s="52" t="s">
        <v>2773</v>
      </c>
      <c r="D8" s="51">
        <v>0</v>
      </c>
    </row>
    <row r="9" spans="1:4">
      <c r="A9" s="50" t="s">
        <v>2774</v>
      </c>
      <c r="B9" s="51">
        <v>0</v>
      </c>
      <c r="C9" s="52" t="s">
        <v>2775</v>
      </c>
      <c r="D9" s="51"/>
    </row>
    <row r="10" spans="1:4">
      <c r="A10" s="50"/>
      <c r="B10" s="51"/>
      <c r="C10" s="52"/>
      <c r="D10" s="51"/>
    </row>
    <row r="11" spans="1:4">
      <c r="A11" s="53" t="s">
        <v>2776</v>
      </c>
      <c r="B11" s="54">
        <v>0</v>
      </c>
      <c r="C11" s="55" t="s">
        <v>2777</v>
      </c>
      <c r="D11" s="54">
        <v>0</v>
      </c>
    </row>
    <row r="12" spans="1:4">
      <c r="A12" s="56" t="s">
        <v>2778</v>
      </c>
      <c r="B12" s="57">
        <v>221</v>
      </c>
      <c r="C12" s="58" t="s">
        <v>104</v>
      </c>
      <c r="D12" s="51">
        <v>0</v>
      </c>
    </row>
    <row r="13" spans="1:4">
      <c r="A13" s="59" t="s">
        <v>2581</v>
      </c>
      <c r="B13" s="51"/>
      <c r="C13" s="56"/>
      <c r="D13" s="51"/>
    </row>
    <row r="14" spans="1:4">
      <c r="A14" s="58"/>
      <c r="B14" s="51"/>
      <c r="C14" s="56"/>
      <c r="D14" s="51"/>
    </row>
    <row r="15" spans="1:4">
      <c r="A15" s="53" t="s">
        <v>105</v>
      </c>
      <c r="B15" s="54">
        <v>221</v>
      </c>
      <c r="C15" s="55" t="s">
        <v>106</v>
      </c>
      <c r="D15" s="54">
        <v>221</v>
      </c>
    </row>
    <row r="16" s="83" customFormat="1" ht="36" customHeight="1" spans="1:25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</sheetData>
  <mergeCells count="1">
    <mergeCell ref="A2:D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zoomScale="90" zoomScaleNormal="90" workbookViewId="0">
      <selection activeCell="F19" sqref="F19"/>
    </sheetView>
  </sheetViews>
  <sheetFormatPr defaultColWidth="12.0833333333333" defaultRowHeight="15.65" customHeight="1" outlineLevelCol="2"/>
  <cols>
    <col min="1" max="1" width="10.5" style="403" customWidth="1"/>
    <col min="2" max="2" width="48.75" style="403" customWidth="1"/>
    <col min="3" max="16384" width="12.0833333333333" style="403" customWidth="1"/>
  </cols>
  <sheetData>
    <row r="1" ht="33" customHeight="1" spans="1:3">
      <c r="A1" s="404" t="s">
        <v>8</v>
      </c>
      <c r="B1" s="404" t="s">
        <v>9</v>
      </c>
      <c r="C1" s="405"/>
    </row>
    <row r="2" ht="22" customHeight="1" spans="1:3">
      <c r="A2" s="406">
        <v>1</v>
      </c>
      <c r="B2" s="407" t="s">
        <v>10</v>
      </c>
      <c r="C2" s="405"/>
    </row>
    <row r="3" ht="28" customHeight="1" spans="1:3">
      <c r="A3" s="406">
        <v>2</v>
      </c>
      <c r="B3" s="407" t="s">
        <v>11</v>
      </c>
      <c r="C3" s="405"/>
    </row>
    <row r="4" ht="22" customHeight="1" spans="1:3">
      <c r="A4" s="406">
        <v>3</v>
      </c>
      <c r="B4" s="408" t="s">
        <v>12</v>
      </c>
      <c r="C4" s="405"/>
    </row>
    <row r="5" ht="22" customHeight="1" spans="1:3">
      <c r="A5" s="406">
        <v>4</v>
      </c>
      <c r="B5" s="408" t="s">
        <v>13</v>
      </c>
      <c r="C5" s="405"/>
    </row>
    <row r="6" ht="22" customHeight="1" spans="1:3">
      <c r="A6" s="406">
        <v>5</v>
      </c>
      <c r="B6" s="408" t="s">
        <v>14</v>
      </c>
      <c r="C6" s="405"/>
    </row>
    <row r="7" ht="22" customHeight="1" spans="1:3">
      <c r="A7" s="406">
        <v>6</v>
      </c>
      <c r="B7" s="408" t="s">
        <v>15</v>
      </c>
      <c r="C7" s="405"/>
    </row>
    <row r="8" ht="22" customHeight="1" spans="1:3">
      <c r="A8" s="406">
        <v>7</v>
      </c>
      <c r="B8" s="408" t="s">
        <v>16</v>
      </c>
      <c r="C8" s="405"/>
    </row>
    <row r="9" ht="22" customHeight="1" spans="1:3">
      <c r="A9" s="406">
        <v>8</v>
      </c>
      <c r="B9" s="408" t="s">
        <v>17</v>
      </c>
      <c r="C9" s="405"/>
    </row>
    <row r="10" ht="22" customHeight="1" spans="1:3">
      <c r="A10" s="406">
        <v>9</v>
      </c>
      <c r="B10" s="408" t="s">
        <v>18</v>
      </c>
      <c r="C10" s="405"/>
    </row>
    <row r="11" ht="22" customHeight="1" spans="1:3">
      <c r="A11" s="406">
        <v>10</v>
      </c>
      <c r="B11" s="408" t="s">
        <v>19</v>
      </c>
      <c r="C11" s="405"/>
    </row>
    <row r="12" ht="22" customHeight="1" spans="1:3">
      <c r="A12" s="406">
        <v>11</v>
      </c>
      <c r="B12" s="408" t="s">
        <v>20</v>
      </c>
      <c r="C12" s="405"/>
    </row>
    <row r="13" ht="22" customHeight="1" spans="1:3">
      <c r="A13" s="406">
        <v>12</v>
      </c>
      <c r="B13" s="408" t="s">
        <v>21</v>
      </c>
      <c r="C13" s="405"/>
    </row>
    <row r="14" ht="22" customHeight="1" spans="1:3">
      <c r="A14" s="406">
        <v>13</v>
      </c>
      <c r="B14" s="408" t="s">
        <v>22</v>
      </c>
      <c r="C14" s="405"/>
    </row>
    <row r="15" ht="22" customHeight="1" spans="1:3">
      <c r="A15" s="406">
        <v>14</v>
      </c>
      <c r="B15" s="408" t="s">
        <v>23</v>
      </c>
      <c r="C15" s="405"/>
    </row>
    <row r="16" ht="22" customHeight="1" spans="1:3">
      <c r="A16" s="406">
        <v>15</v>
      </c>
      <c r="B16" s="408" t="s">
        <v>24</v>
      </c>
      <c r="C16" s="405"/>
    </row>
    <row r="17" ht="22" customHeight="1" spans="1:3">
      <c r="A17" s="406">
        <v>16</v>
      </c>
      <c r="B17" s="409" t="s">
        <v>25</v>
      </c>
      <c r="C17" s="405"/>
    </row>
    <row r="18" ht="22" customHeight="1" spans="1:2">
      <c r="A18" s="406">
        <v>17</v>
      </c>
      <c r="B18" s="409" t="s">
        <v>26</v>
      </c>
    </row>
    <row r="19" ht="22" customHeight="1" spans="1:3">
      <c r="A19" s="406">
        <v>18</v>
      </c>
      <c r="B19" s="408" t="s">
        <v>27</v>
      </c>
      <c r="C19" s="405"/>
    </row>
    <row r="20" ht="22" customHeight="1" spans="1:3">
      <c r="A20" s="406">
        <v>19</v>
      </c>
      <c r="B20" s="408" t="s">
        <v>28</v>
      </c>
      <c r="C20" s="405"/>
    </row>
    <row r="21" s="402" customFormat="1" ht="20.15" customHeight="1" spans="1:3">
      <c r="A21" s="410">
        <v>20</v>
      </c>
      <c r="B21" s="411" t="s">
        <v>29</v>
      </c>
      <c r="C21" s="412"/>
    </row>
    <row r="22" ht="22" customHeight="1" spans="1:3">
      <c r="A22" s="406">
        <v>21</v>
      </c>
      <c r="B22" s="408" t="s">
        <v>30</v>
      </c>
      <c r="C22" s="405"/>
    </row>
    <row r="23" ht="22" customHeight="1" spans="1:3">
      <c r="A23" s="406">
        <v>22</v>
      </c>
      <c r="B23" s="408" t="s">
        <v>31</v>
      </c>
      <c r="C23" s="405"/>
    </row>
    <row r="24" ht="22" customHeight="1" spans="1:3">
      <c r="A24" s="406">
        <v>23</v>
      </c>
      <c r="B24" s="408" t="s">
        <v>32</v>
      </c>
      <c r="C24" s="405"/>
    </row>
    <row r="25" ht="22" customHeight="1" spans="1:3">
      <c r="A25" s="406">
        <v>24</v>
      </c>
      <c r="B25" s="408" t="s">
        <v>33</v>
      </c>
      <c r="C25" s="405"/>
    </row>
    <row r="26" ht="22" customHeight="1" spans="1:3">
      <c r="A26" s="406">
        <v>25</v>
      </c>
      <c r="B26" s="408" t="s">
        <v>34</v>
      </c>
      <c r="C26" s="405"/>
    </row>
    <row r="27" ht="22" customHeight="1" spans="1:3">
      <c r="A27" s="406">
        <v>26</v>
      </c>
      <c r="B27" s="408" t="s">
        <v>35</v>
      </c>
      <c r="C27" s="405"/>
    </row>
  </sheetData>
  <pageMargins left="0.75" right="0.75" top="1" bottom="1" header="0.509722222222222" footer="0.509722222222222"/>
  <pageSetup paperSize="9" scale="75" orientation="portrait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SheetLayoutView="60" workbookViewId="0">
      <selection activeCell="J21" sqref="J21"/>
    </sheetView>
  </sheetViews>
  <sheetFormatPr defaultColWidth="9" defaultRowHeight="15.75" outlineLevelCol="6"/>
  <cols>
    <col min="1" max="1" width="44.125" customWidth="1"/>
    <col min="2" max="2" width="8.875" customWidth="1"/>
    <col min="3" max="3" width="8.625" customWidth="1"/>
    <col min="4" max="4" width="8.75" customWidth="1"/>
    <col min="5" max="5" width="9.625" style="61" customWidth="1"/>
    <col min="6" max="6" width="11.1666666666667" style="61" customWidth="1"/>
    <col min="7" max="7" width="8" customWidth="1"/>
    <col min="8" max="16384" width="9" customWidth="1"/>
  </cols>
  <sheetData>
    <row r="1" spans="1:7">
      <c r="A1" s="62" t="s">
        <v>2779</v>
      </c>
      <c r="B1" s="63"/>
      <c r="C1" s="63"/>
      <c r="D1" s="63"/>
      <c r="E1" s="78"/>
      <c r="F1" s="78"/>
      <c r="G1" s="63"/>
    </row>
    <row r="2" ht="24" spans="1:7">
      <c r="A2" s="64" t="s">
        <v>2780</v>
      </c>
      <c r="B2" s="64"/>
      <c r="C2" s="64"/>
      <c r="D2" s="64"/>
      <c r="E2" s="64"/>
      <c r="F2" s="64"/>
      <c r="G2" s="64"/>
    </row>
    <row r="3" ht="25.5" spans="1:7">
      <c r="A3" s="65"/>
      <c r="B3" s="65"/>
      <c r="C3" s="65"/>
      <c r="D3" s="65"/>
      <c r="E3" s="79"/>
      <c r="F3" s="79"/>
      <c r="G3" s="65"/>
    </row>
    <row r="4" spans="1:7">
      <c r="A4" s="66" t="s">
        <v>2519</v>
      </c>
      <c r="B4" s="67" t="s">
        <v>112</v>
      </c>
      <c r="C4" s="68"/>
      <c r="D4" s="69"/>
      <c r="E4" s="67" t="s">
        <v>2752</v>
      </c>
      <c r="F4" s="68"/>
      <c r="G4" s="69"/>
    </row>
    <row r="5" spans="1:7">
      <c r="A5" s="70"/>
      <c r="B5" s="66" t="s">
        <v>2431</v>
      </c>
      <c r="C5" s="66" t="s">
        <v>2753</v>
      </c>
      <c r="D5" s="66" t="s">
        <v>2754</v>
      </c>
      <c r="E5" s="80" t="s">
        <v>2431</v>
      </c>
      <c r="F5" s="66" t="s">
        <v>2753</v>
      </c>
      <c r="G5" s="66" t="s">
        <v>2754</v>
      </c>
    </row>
    <row r="6" ht="20" customHeight="1" spans="1:7">
      <c r="A6" s="71" t="s">
        <v>2781</v>
      </c>
      <c r="B6" s="72"/>
      <c r="C6" s="72"/>
      <c r="D6" s="72"/>
      <c r="E6" s="72"/>
      <c r="F6" s="72">
        <v>82968</v>
      </c>
      <c r="G6" s="74"/>
    </row>
    <row r="7" ht="20" customHeight="1" spans="1:7">
      <c r="A7" s="71" t="s">
        <v>2782</v>
      </c>
      <c r="B7" s="73"/>
      <c r="C7" s="73"/>
      <c r="D7" s="74"/>
      <c r="E7" s="81"/>
      <c r="F7" s="81">
        <v>83040</v>
      </c>
      <c r="G7" s="74"/>
    </row>
    <row r="8" ht="20" customHeight="1" spans="1:7">
      <c r="A8" s="71" t="s">
        <v>2783</v>
      </c>
      <c r="B8" s="75"/>
      <c r="C8" s="73"/>
      <c r="D8" s="73"/>
      <c r="E8" s="81"/>
      <c r="F8" s="81">
        <v>64800</v>
      </c>
      <c r="G8" s="74"/>
    </row>
    <row r="9" ht="20" customHeight="1" spans="1:7">
      <c r="A9" s="71" t="s">
        <v>2784</v>
      </c>
      <c r="B9" s="73"/>
      <c r="C9" s="73"/>
      <c r="D9" s="73"/>
      <c r="E9" s="73"/>
      <c r="F9" s="81">
        <v>0</v>
      </c>
      <c r="G9" s="74"/>
    </row>
    <row r="10" ht="20" customHeight="1" spans="1:7">
      <c r="A10" s="71" t="s">
        <v>2785</v>
      </c>
      <c r="B10" s="75"/>
      <c r="C10" s="73"/>
      <c r="D10" s="73"/>
      <c r="E10" s="81"/>
      <c r="F10" s="81">
        <v>112468</v>
      </c>
      <c r="G10" s="74"/>
    </row>
    <row r="11" ht="22" customHeight="1" spans="1:7">
      <c r="A11" s="76" t="s">
        <v>2786</v>
      </c>
      <c r="B11" s="73"/>
      <c r="C11" s="73"/>
      <c r="D11" s="73"/>
      <c r="E11" s="81"/>
      <c r="F11" s="81">
        <v>29500</v>
      </c>
      <c r="G11" s="73"/>
    </row>
    <row r="13" ht="30" customHeight="1" spans="1:7">
      <c r="A13" s="77" t="s">
        <v>2762</v>
      </c>
      <c r="B13" s="77"/>
      <c r="C13" s="77"/>
      <c r="D13" s="77"/>
      <c r="E13" s="82"/>
      <c r="F13" s="82"/>
      <c r="G13" s="77"/>
    </row>
  </sheetData>
  <mergeCells count="5">
    <mergeCell ref="A2:E2"/>
    <mergeCell ref="B4:D4"/>
    <mergeCell ref="E4:G4"/>
    <mergeCell ref="A13:G13"/>
    <mergeCell ref="A4:A5"/>
  </mergeCells>
  <pageMargins left="0.698611111111111" right="0.698611111111111" top="0.75" bottom="0.75" header="0.3" footer="0.3"/>
  <pageSetup paperSize="9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L31" sqref="L31"/>
    </sheetView>
  </sheetViews>
  <sheetFormatPr defaultColWidth="9" defaultRowHeight="15.75" outlineLevelCol="3"/>
  <cols>
    <col min="1" max="1" width="25.25" customWidth="1"/>
    <col min="2" max="2" width="22.25" customWidth="1"/>
    <col min="4" max="4" width="29.5" customWidth="1"/>
  </cols>
  <sheetData>
    <row r="1" spans="1:1">
      <c r="A1" s="45" t="s">
        <v>2787</v>
      </c>
    </row>
    <row r="2" ht="22.5" spans="1:4">
      <c r="A2" s="46" t="s">
        <v>2788</v>
      </c>
      <c r="B2" s="46"/>
      <c r="C2" s="46"/>
      <c r="D2" s="46"/>
    </row>
    <row r="3" spans="1:4">
      <c r="A3" s="30"/>
      <c r="B3" s="30"/>
      <c r="C3" s="30"/>
      <c r="D3" s="47" t="s">
        <v>37</v>
      </c>
    </row>
    <row r="4" spans="1:4">
      <c r="A4" s="48" t="s">
        <v>38</v>
      </c>
      <c r="B4" s="49" t="s">
        <v>39</v>
      </c>
      <c r="C4" s="48" t="s">
        <v>38</v>
      </c>
      <c r="D4" s="49" t="s">
        <v>40</v>
      </c>
    </row>
    <row r="5" spans="1:4">
      <c r="A5" s="50" t="s">
        <v>2766</v>
      </c>
      <c r="B5" s="51">
        <v>0</v>
      </c>
      <c r="C5" s="52" t="s">
        <v>2767</v>
      </c>
      <c r="D5" s="51">
        <v>221</v>
      </c>
    </row>
    <row r="6" spans="1:4">
      <c r="A6" s="50" t="s">
        <v>2768</v>
      </c>
      <c r="B6" s="51">
        <v>0</v>
      </c>
      <c r="C6" s="52" t="s">
        <v>2769</v>
      </c>
      <c r="D6" s="51">
        <v>0</v>
      </c>
    </row>
    <row r="7" spans="1:4">
      <c r="A7" s="50" t="s">
        <v>2770</v>
      </c>
      <c r="B7" s="51">
        <v>0</v>
      </c>
      <c r="C7" s="52" t="s">
        <v>2771</v>
      </c>
      <c r="D7" s="51">
        <v>0</v>
      </c>
    </row>
    <row r="8" spans="1:4">
      <c r="A8" s="50" t="s">
        <v>2772</v>
      </c>
      <c r="B8" s="51">
        <v>0</v>
      </c>
      <c r="C8" s="52" t="s">
        <v>2773</v>
      </c>
      <c r="D8" s="51">
        <v>0</v>
      </c>
    </row>
    <row r="9" spans="1:4">
      <c r="A9" s="50" t="s">
        <v>2774</v>
      </c>
      <c r="B9" s="51">
        <v>0</v>
      </c>
      <c r="C9" s="52" t="s">
        <v>2775</v>
      </c>
      <c r="D9" s="51"/>
    </row>
    <row r="10" spans="1:4">
      <c r="A10" s="50"/>
      <c r="B10" s="51"/>
      <c r="C10" s="52"/>
      <c r="D10" s="51"/>
    </row>
    <row r="11" spans="1:4">
      <c r="A11" s="53" t="s">
        <v>2776</v>
      </c>
      <c r="B11" s="54">
        <v>0</v>
      </c>
      <c r="C11" s="55" t="s">
        <v>2777</v>
      </c>
      <c r="D11" s="54">
        <v>0</v>
      </c>
    </row>
    <row r="12" spans="1:4">
      <c r="A12" s="56" t="s">
        <v>2778</v>
      </c>
      <c r="B12" s="57">
        <v>221</v>
      </c>
      <c r="C12" s="58" t="s">
        <v>104</v>
      </c>
      <c r="D12" s="51">
        <v>0</v>
      </c>
    </row>
    <row r="13" spans="1:4">
      <c r="A13" s="59" t="s">
        <v>2581</v>
      </c>
      <c r="B13" s="51"/>
      <c r="C13" s="56"/>
      <c r="D13" s="51"/>
    </row>
    <row r="14" spans="1:4">
      <c r="A14" s="58"/>
      <c r="B14" s="51"/>
      <c r="C14" s="56"/>
      <c r="D14" s="51"/>
    </row>
    <row r="15" spans="1:4">
      <c r="A15" s="53" t="s">
        <v>105</v>
      </c>
      <c r="B15" s="54">
        <v>221</v>
      </c>
      <c r="C15" s="55" t="s">
        <v>106</v>
      </c>
      <c r="D15" s="54">
        <v>221</v>
      </c>
    </row>
    <row r="16" ht="18" spans="1:4">
      <c r="A16" s="60"/>
      <c r="B16" s="60"/>
      <c r="C16" s="60"/>
      <c r="D16" s="60"/>
    </row>
  </sheetData>
  <mergeCells count="1">
    <mergeCell ref="A2:D2"/>
  </mergeCells>
  <pageMargins left="0.75" right="0.75" top="1" bottom="1" header="0.5" footer="0.5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workbookViewId="0">
      <selection activeCell="C12" sqref="C12"/>
    </sheetView>
  </sheetViews>
  <sheetFormatPr defaultColWidth="9.08333333333333" defaultRowHeight="15.75"/>
  <cols>
    <col min="1" max="1" width="31.75" style="31" customWidth="1"/>
    <col min="2" max="2" width="27.25" style="31" customWidth="1"/>
    <col min="3" max="3" width="33.5833333333333" style="31" customWidth="1"/>
    <col min="4" max="4" width="9.08333333333333" style="31" customWidth="1"/>
    <col min="5" max="16384" width="9.08333333333333" style="32" customWidth="1"/>
  </cols>
  <sheetData>
    <row r="1" spans="1:1">
      <c r="A1" s="33" t="s">
        <v>2789</v>
      </c>
    </row>
    <row r="2" s="30" customFormat="1" ht="22.5" spans="1:256">
      <c r="A2" s="34" t="s">
        <v>2790</v>
      </c>
      <c r="B2" s="34"/>
      <c r="C2" s="3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="30" customFormat="1" spans="1:256">
      <c r="A3" s="35"/>
      <c r="B3" s="36"/>
      <c r="C3" s="36" t="s">
        <v>37</v>
      </c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="30" customFormat="1" spans="1:256">
      <c r="A4" s="37" t="s">
        <v>2519</v>
      </c>
      <c r="B4" s="38" t="s">
        <v>2791</v>
      </c>
      <c r="C4" s="38" t="s">
        <v>2792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="30" customFormat="1" ht="60" customHeight="1" spans="1:256">
      <c r="A5" s="39"/>
      <c r="B5" s="40"/>
      <c r="C5" s="40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="30" customFormat="1" ht="84" customHeight="1" spans="1:256">
      <c r="A6" s="41" t="s">
        <v>2793</v>
      </c>
      <c r="B6" s="40">
        <v>221</v>
      </c>
      <c r="C6" s="40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="30" customFormat="1" ht="24.75" customHeight="1" spans="1:256">
      <c r="A7" s="42" t="s">
        <v>2794</v>
      </c>
      <c r="B7" s="43">
        <v>221</v>
      </c>
      <c r="C7" s="43">
        <f>SUM(C5:C6)</f>
        <v>0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4">
      <c r="A8" s="32"/>
      <c r="B8" s="32"/>
      <c r="C8" s="32"/>
      <c r="D8" s="32"/>
    </row>
    <row r="9" spans="1:4">
      <c r="A9" s="32"/>
      <c r="B9" s="32"/>
      <c r="C9" s="32"/>
      <c r="D9" s="32"/>
    </row>
    <row r="10" s="30" customFormat="1" spans="1:256">
      <c r="A10" s="44"/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</sheetData>
  <mergeCells count="1">
    <mergeCell ref="A2:C2"/>
  </mergeCells>
  <pageMargins left="0.75" right="0.75" top="1" bottom="1" header="0.509722222222222" footer="0.509722222222222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SheetLayoutView="60" workbookViewId="0">
      <selection activeCell="G11" sqref="G11"/>
    </sheetView>
  </sheetViews>
  <sheetFormatPr defaultColWidth="9" defaultRowHeight="15.75" outlineLevelCol="3"/>
  <cols>
    <col min="1" max="1" width="20.375" customWidth="1"/>
    <col min="2" max="3" width="15.5833333333333" customWidth="1"/>
    <col min="4" max="4" width="27.0833333333333" customWidth="1"/>
  </cols>
  <sheetData>
    <row r="1" ht="18" spans="1:4">
      <c r="A1" s="6" t="s">
        <v>2795</v>
      </c>
      <c r="B1" s="7"/>
      <c r="C1" s="7"/>
      <c r="D1" s="7"/>
    </row>
    <row r="2" ht="27" spans="1:4">
      <c r="A2" s="8" t="s">
        <v>30</v>
      </c>
      <c r="B2" s="8"/>
      <c r="C2" s="8"/>
      <c r="D2" s="8"/>
    </row>
    <row r="3" spans="1:4">
      <c r="A3" s="9"/>
      <c r="B3" s="9"/>
      <c r="C3" s="9"/>
      <c r="D3" s="9" t="s">
        <v>37</v>
      </c>
    </row>
    <row r="4" spans="1:4">
      <c r="A4" s="10" t="s">
        <v>2519</v>
      </c>
      <c r="B4" s="11" t="s">
        <v>2796</v>
      </c>
      <c r="C4" s="10" t="s">
        <v>2519</v>
      </c>
      <c r="D4" s="11" t="s">
        <v>2796</v>
      </c>
    </row>
    <row r="5" spans="1:4">
      <c r="A5" s="24" t="s">
        <v>2797</v>
      </c>
      <c r="B5" s="13">
        <v>0</v>
      </c>
      <c r="C5" s="12" t="s">
        <v>2798</v>
      </c>
      <c r="D5" s="13">
        <v>0</v>
      </c>
    </row>
    <row r="6" ht="31.5" spans="1:4">
      <c r="A6" s="25" t="s">
        <v>2799</v>
      </c>
      <c r="B6" s="13">
        <v>0</v>
      </c>
      <c r="C6" s="14" t="s">
        <v>2800</v>
      </c>
      <c r="D6" s="13">
        <v>0</v>
      </c>
    </row>
    <row r="7" ht="31.5" spans="1:4">
      <c r="A7" s="25" t="s">
        <v>2801</v>
      </c>
      <c r="B7" s="13">
        <v>0</v>
      </c>
      <c r="C7" s="14" t="s">
        <v>2802</v>
      </c>
      <c r="D7" s="13">
        <v>0</v>
      </c>
    </row>
    <row r="8" ht="31.5" spans="1:4">
      <c r="A8" s="25" t="s">
        <v>2803</v>
      </c>
      <c r="B8" s="13">
        <v>0</v>
      </c>
      <c r="C8" s="14" t="s">
        <v>2804</v>
      </c>
      <c r="D8" s="13">
        <v>0</v>
      </c>
    </row>
    <row r="9" ht="31.5" spans="1:4">
      <c r="A9" s="25" t="s">
        <v>2805</v>
      </c>
      <c r="B9" s="13">
        <v>0</v>
      </c>
      <c r="C9" s="14" t="s">
        <v>2806</v>
      </c>
      <c r="D9" s="13">
        <v>0</v>
      </c>
    </row>
    <row r="10" ht="31.5" spans="1:4">
      <c r="A10" s="26" t="s">
        <v>2807</v>
      </c>
      <c r="B10" s="13">
        <v>0</v>
      </c>
      <c r="C10" s="15" t="s">
        <v>2808</v>
      </c>
      <c r="D10" s="13">
        <v>0</v>
      </c>
    </row>
    <row r="11" ht="31.5" spans="1:4">
      <c r="A11" s="26" t="s">
        <v>2809</v>
      </c>
      <c r="B11" s="13">
        <v>0</v>
      </c>
      <c r="C11" s="15" t="s">
        <v>2810</v>
      </c>
      <c r="D11" s="13">
        <v>0</v>
      </c>
    </row>
    <row r="12" ht="31.5" spans="1:4">
      <c r="A12" s="17" t="s">
        <v>2811</v>
      </c>
      <c r="B12" s="13">
        <v>0</v>
      </c>
      <c r="C12" s="16" t="s">
        <v>2812</v>
      </c>
      <c r="D12" s="13">
        <v>0</v>
      </c>
    </row>
    <row r="13" ht="47.25" spans="1:4">
      <c r="A13" s="17" t="s">
        <v>2813</v>
      </c>
      <c r="B13" s="13">
        <v>0</v>
      </c>
      <c r="C13" s="17" t="s">
        <v>2814</v>
      </c>
      <c r="D13" s="13">
        <v>0</v>
      </c>
    </row>
    <row r="14" spans="1:4">
      <c r="A14" s="17"/>
      <c r="B14" s="13"/>
      <c r="C14" s="16"/>
      <c r="D14" s="13"/>
    </row>
    <row r="15" spans="1:4">
      <c r="A15" s="27" t="s">
        <v>2815</v>
      </c>
      <c r="B15" s="13">
        <v>0</v>
      </c>
      <c r="C15" s="18" t="s">
        <v>2816</v>
      </c>
      <c r="D15" s="13">
        <v>0</v>
      </c>
    </row>
    <row r="16" spans="1:4">
      <c r="A16" s="28"/>
      <c r="B16" s="13"/>
      <c r="C16" s="19"/>
      <c r="D16" s="13"/>
    </row>
    <row r="17" spans="1:4">
      <c r="A17" s="29" t="s">
        <v>2776</v>
      </c>
      <c r="B17" s="13">
        <v>0</v>
      </c>
      <c r="C17" s="20" t="s">
        <v>2777</v>
      </c>
      <c r="D17" s="13">
        <v>0</v>
      </c>
    </row>
    <row r="19" ht="18" spans="1:4">
      <c r="A19" s="21" t="s">
        <v>2817</v>
      </c>
      <c r="B19" s="22"/>
      <c r="C19" s="22"/>
      <c r="D19" s="22"/>
    </row>
  </sheetData>
  <mergeCells count="1">
    <mergeCell ref="A2:D2"/>
  </mergeCells>
  <pageMargins left="0.698611111111111" right="0.698611111111111" top="0.75" bottom="0.75" header="0.3" footer="0.3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SheetLayoutView="60" workbookViewId="0">
      <selection activeCell="K26" sqref="K26"/>
    </sheetView>
  </sheetViews>
  <sheetFormatPr defaultColWidth="9" defaultRowHeight="15.75" outlineLevelCol="3"/>
  <cols>
    <col min="1" max="1" width="30.8333333333333" style="1" customWidth="1"/>
    <col min="2" max="2" width="25.25" style="1" customWidth="1"/>
    <col min="3" max="3" width="24.25" style="1" customWidth="1"/>
    <col min="4" max="5" width="15.5833333333333" style="1" customWidth="1"/>
    <col min="6" max="16384" width="9" style="1" customWidth="1"/>
  </cols>
  <sheetData>
    <row r="1" spans="1:1">
      <c r="A1" s="1" t="s">
        <v>2818</v>
      </c>
    </row>
    <row r="2" spans="1:3">
      <c r="A2" s="2" t="s">
        <v>31</v>
      </c>
      <c r="B2" s="3"/>
      <c r="C2" s="3"/>
    </row>
    <row r="3" spans="3:3">
      <c r="C3" s="1" t="s">
        <v>2518</v>
      </c>
    </row>
    <row r="4" spans="1:3">
      <c r="A4" s="4" t="s">
        <v>109</v>
      </c>
      <c r="B4" s="4" t="s">
        <v>2819</v>
      </c>
      <c r="C4" s="4" t="s">
        <v>2820</v>
      </c>
    </row>
    <row r="5" spans="1:3">
      <c r="A5" s="4" t="s">
        <v>2821</v>
      </c>
      <c r="B5" s="4">
        <v>0</v>
      </c>
      <c r="C5" s="4">
        <v>0</v>
      </c>
    </row>
    <row r="6" spans="1:3">
      <c r="A6" s="4" t="s">
        <v>2822</v>
      </c>
      <c r="B6" s="4">
        <v>0</v>
      </c>
      <c r="C6" s="4">
        <v>0</v>
      </c>
    </row>
    <row r="7" spans="1:3">
      <c r="A7" s="4" t="s">
        <v>2823</v>
      </c>
      <c r="B7" s="4">
        <v>0</v>
      </c>
      <c r="C7" s="4">
        <v>0</v>
      </c>
    </row>
    <row r="8" spans="1:3">
      <c r="A8" s="4" t="s">
        <v>2824</v>
      </c>
      <c r="B8" s="4">
        <v>0</v>
      </c>
      <c r="C8" s="4">
        <v>0</v>
      </c>
    </row>
    <row r="9" spans="1:3">
      <c r="A9" s="4" t="s">
        <v>2825</v>
      </c>
      <c r="B9" s="4">
        <v>0</v>
      </c>
      <c r="C9" s="4">
        <v>0</v>
      </c>
    </row>
    <row r="10" spans="1:3">
      <c r="A10" s="4" t="s">
        <v>2826</v>
      </c>
      <c r="B10" s="4">
        <v>0</v>
      </c>
      <c r="C10" s="4">
        <v>0</v>
      </c>
    </row>
    <row r="11" spans="1:3">
      <c r="A11" s="4" t="s">
        <v>2827</v>
      </c>
      <c r="B11" s="4">
        <v>0</v>
      </c>
      <c r="C11" s="4">
        <v>0</v>
      </c>
    </row>
    <row r="12" spans="1:3">
      <c r="A12" s="4" t="s">
        <v>2828</v>
      </c>
      <c r="B12" s="4">
        <v>0</v>
      </c>
      <c r="C12" s="4">
        <v>0</v>
      </c>
    </row>
    <row r="13" spans="1:3">
      <c r="A13" s="4"/>
      <c r="B13" s="4"/>
      <c r="C13" s="4"/>
    </row>
    <row r="14" spans="1:3">
      <c r="A14" s="4" t="s">
        <v>2431</v>
      </c>
      <c r="B14" s="4">
        <v>0</v>
      </c>
      <c r="C14" s="4">
        <v>0</v>
      </c>
    </row>
    <row r="17" spans="1:4">
      <c r="A17" s="5" t="s">
        <v>2817</v>
      </c>
      <c r="B17" s="5"/>
      <c r="C17" s="5"/>
      <c r="D17" s="5"/>
    </row>
  </sheetData>
  <mergeCells count="2">
    <mergeCell ref="A2:C2"/>
    <mergeCell ref="A17:D17"/>
  </mergeCells>
  <pageMargins left="0.698611111111111" right="0.698611111111111" top="0.75" bottom="0.75" header="0.3" footer="0.3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I13" sqref="I13"/>
    </sheetView>
  </sheetViews>
  <sheetFormatPr defaultColWidth="9" defaultRowHeight="15.75" outlineLevelCol="3"/>
  <cols>
    <col min="1" max="1" width="38.875" customWidth="1"/>
    <col min="2" max="2" width="33.75" customWidth="1"/>
    <col min="3" max="3" width="31.875" customWidth="1"/>
  </cols>
  <sheetData>
    <row r="1" ht="18" spans="1:4">
      <c r="A1" s="6" t="s">
        <v>2829</v>
      </c>
      <c r="B1" s="7"/>
      <c r="C1" s="7"/>
      <c r="D1" s="7"/>
    </row>
    <row r="2" ht="27" spans="1:4">
      <c r="A2" s="8" t="s">
        <v>32</v>
      </c>
      <c r="B2" s="8"/>
      <c r="C2" s="8"/>
      <c r="D2" s="8"/>
    </row>
    <row r="3" spans="1:4">
      <c r="A3" s="9"/>
      <c r="B3" s="9"/>
      <c r="C3" s="9"/>
      <c r="D3" s="9" t="s">
        <v>37</v>
      </c>
    </row>
    <row r="4" ht="31.5" spans="1:4">
      <c r="A4" s="10" t="s">
        <v>2519</v>
      </c>
      <c r="B4" s="11" t="s">
        <v>2796</v>
      </c>
      <c r="C4" s="10" t="s">
        <v>2519</v>
      </c>
      <c r="D4" s="11" t="s">
        <v>2830</v>
      </c>
    </row>
    <row r="5" spans="1:4">
      <c r="A5" s="24" t="s">
        <v>2797</v>
      </c>
      <c r="B5" s="13">
        <v>0</v>
      </c>
      <c r="C5" s="12" t="s">
        <v>2798</v>
      </c>
      <c r="D5" s="13">
        <v>0</v>
      </c>
    </row>
    <row r="6" spans="1:4">
      <c r="A6" s="25" t="s">
        <v>2799</v>
      </c>
      <c r="B6" s="13">
        <v>0</v>
      </c>
      <c r="C6" s="14" t="s">
        <v>2800</v>
      </c>
      <c r="D6" s="13">
        <v>0</v>
      </c>
    </row>
    <row r="7" spans="1:4">
      <c r="A7" s="25" t="s">
        <v>2801</v>
      </c>
      <c r="B7" s="13">
        <v>0</v>
      </c>
      <c r="C7" s="14" t="s">
        <v>2802</v>
      </c>
      <c r="D7" s="13">
        <v>0</v>
      </c>
    </row>
    <row r="8" spans="1:4">
      <c r="A8" s="25" t="s">
        <v>2803</v>
      </c>
      <c r="B8" s="13">
        <v>0</v>
      </c>
      <c r="C8" s="14" t="s">
        <v>2804</v>
      </c>
      <c r="D8" s="13">
        <v>0</v>
      </c>
    </row>
    <row r="9" spans="1:4">
      <c r="A9" s="25" t="s">
        <v>2805</v>
      </c>
      <c r="B9" s="13">
        <v>0</v>
      </c>
      <c r="C9" s="14" t="s">
        <v>2806</v>
      </c>
      <c r="D9" s="13">
        <v>0</v>
      </c>
    </row>
    <row r="10" spans="1:4">
      <c r="A10" s="26" t="s">
        <v>2807</v>
      </c>
      <c r="B10" s="13">
        <v>0</v>
      </c>
      <c r="C10" s="15" t="s">
        <v>2808</v>
      </c>
      <c r="D10" s="13">
        <v>0</v>
      </c>
    </row>
    <row r="11" spans="1:4">
      <c r="A11" s="26" t="s">
        <v>2809</v>
      </c>
      <c r="B11" s="13">
        <v>0</v>
      </c>
      <c r="C11" s="15" t="s">
        <v>2810</v>
      </c>
      <c r="D11" s="13">
        <v>0</v>
      </c>
    </row>
    <row r="12" spans="1:4">
      <c r="A12" s="17" t="s">
        <v>2811</v>
      </c>
      <c r="B12" s="13">
        <v>0</v>
      </c>
      <c r="C12" s="16" t="s">
        <v>2812</v>
      </c>
      <c r="D12" s="13">
        <v>0</v>
      </c>
    </row>
    <row r="13" ht="31.5" spans="1:4">
      <c r="A13" s="17" t="s">
        <v>2813</v>
      </c>
      <c r="B13" s="13">
        <v>0</v>
      </c>
      <c r="C13" s="17" t="s">
        <v>2814</v>
      </c>
      <c r="D13" s="13">
        <v>0</v>
      </c>
    </row>
    <row r="14" spans="1:4">
      <c r="A14" s="17"/>
      <c r="B14" s="13"/>
      <c r="C14" s="16"/>
      <c r="D14" s="13"/>
    </row>
    <row r="15" spans="1:4">
      <c r="A15" s="27" t="s">
        <v>2815</v>
      </c>
      <c r="B15" s="13">
        <v>0</v>
      </c>
      <c r="C15" s="18" t="s">
        <v>2816</v>
      </c>
      <c r="D15" s="13">
        <v>0</v>
      </c>
    </row>
    <row r="16" spans="1:4">
      <c r="A16" s="28"/>
      <c r="B16" s="13"/>
      <c r="C16" s="19"/>
      <c r="D16" s="13"/>
    </row>
    <row r="17" spans="1:4">
      <c r="A17" s="29" t="s">
        <v>2776</v>
      </c>
      <c r="B17" s="13">
        <v>0</v>
      </c>
      <c r="C17" s="20" t="s">
        <v>2777</v>
      </c>
      <c r="D17" s="13">
        <v>0</v>
      </c>
    </row>
    <row r="19" ht="18" spans="1:4">
      <c r="A19" s="21" t="s">
        <v>2817</v>
      </c>
      <c r="B19" s="22"/>
      <c r="C19" s="22"/>
      <c r="D19" s="22"/>
    </row>
  </sheetData>
  <mergeCells count="1">
    <mergeCell ref="A2:D2"/>
  </mergeCells>
  <pageMargins left="0.75" right="0.75" top="1" bottom="1" header="0.5" footer="0.5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D21" sqref="D21"/>
    </sheetView>
  </sheetViews>
  <sheetFormatPr defaultColWidth="9" defaultRowHeight="15.75" outlineLevelCol="3"/>
  <cols>
    <col min="1" max="1" width="40.25" customWidth="1"/>
    <col min="2" max="2" width="37.25" customWidth="1"/>
    <col min="3" max="3" width="31.375" customWidth="1"/>
    <col min="4" max="4" width="25.25" customWidth="1"/>
  </cols>
  <sheetData>
    <row r="1" ht="18" spans="1:4">
      <c r="A1" s="6" t="s">
        <v>2831</v>
      </c>
      <c r="B1" s="7"/>
      <c r="C1" s="7"/>
      <c r="D1" s="7"/>
    </row>
    <row r="2" ht="27" spans="1:4">
      <c r="A2" s="8" t="s">
        <v>2832</v>
      </c>
      <c r="B2" s="8"/>
      <c r="C2" s="23"/>
      <c r="D2" s="23"/>
    </row>
    <row r="3" spans="1:2">
      <c r="A3" s="9"/>
      <c r="B3" s="9" t="s">
        <v>37</v>
      </c>
    </row>
    <row r="4" spans="1:2">
      <c r="A4" s="10" t="s">
        <v>2519</v>
      </c>
      <c r="B4" s="11" t="s">
        <v>2830</v>
      </c>
    </row>
    <row r="5" spans="1:2">
      <c r="A5" s="12" t="s">
        <v>2797</v>
      </c>
      <c r="B5" s="13">
        <v>0</v>
      </c>
    </row>
    <row r="6" spans="1:2">
      <c r="A6" s="14" t="s">
        <v>2799</v>
      </c>
      <c r="B6" s="13">
        <v>0</v>
      </c>
    </row>
    <row r="7" spans="1:2">
      <c r="A7" s="14" t="s">
        <v>2801</v>
      </c>
      <c r="B7" s="13">
        <v>0</v>
      </c>
    </row>
    <row r="8" spans="1:2">
      <c r="A8" s="14" t="s">
        <v>2803</v>
      </c>
      <c r="B8" s="13">
        <v>0</v>
      </c>
    </row>
    <row r="9" spans="1:2">
      <c r="A9" s="14" t="s">
        <v>2805</v>
      </c>
      <c r="B9" s="13">
        <v>0</v>
      </c>
    </row>
    <row r="10" spans="1:2">
      <c r="A10" s="15" t="s">
        <v>2807</v>
      </c>
      <c r="B10" s="13">
        <v>0</v>
      </c>
    </row>
    <row r="11" spans="1:2">
      <c r="A11" s="15" t="s">
        <v>2809</v>
      </c>
      <c r="B11" s="13">
        <v>0</v>
      </c>
    </row>
    <row r="12" spans="1:2">
      <c r="A12" s="16" t="s">
        <v>2811</v>
      </c>
      <c r="B12" s="13">
        <v>0</v>
      </c>
    </row>
    <row r="13" spans="1:2">
      <c r="A13" s="17" t="s">
        <v>2813</v>
      </c>
      <c r="B13" s="13">
        <v>0</v>
      </c>
    </row>
    <row r="14" spans="1:2">
      <c r="A14" s="16"/>
      <c r="B14" s="13"/>
    </row>
    <row r="15" spans="1:2">
      <c r="A15" s="18" t="s">
        <v>2816</v>
      </c>
      <c r="B15" s="13">
        <v>0</v>
      </c>
    </row>
    <row r="16" spans="1:2">
      <c r="A16" s="19"/>
      <c r="B16" s="13"/>
    </row>
    <row r="17" spans="1:2">
      <c r="A17" s="20" t="s">
        <v>2776</v>
      </c>
      <c r="B17" s="13">
        <v>0</v>
      </c>
    </row>
    <row r="19" ht="18" spans="1:4">
      <c r="A19" s="21" t="s">
        <v>2817</v>
      </c>
      <c r="B19" s="22"/>
      <c r="C19" s="22"/>
      <c r="D19" s="22"/>
    </row>
  </sheetData>
  <mergeCells count="1">
    <mergeCell ref="A2:B2"/>
  </mergeCells>
  <pageMargins left="0.75" right="0.75" top="1" bottom="1" header="0.5" footer="0.5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zoomScaleSheetLayoutView="60" workbookViewId="0">
      <selection activeCell="D13" sqref="D13"/>
    </sheetView>
  </sheetViews>
  <sheetFormatPr defaultColWidth="9" defaultRowHeight="15.75" outlineLevelCol="1"/>
  <cols>
    <col min="1" max="1" width="17.75" customWidth="1"/>
    <col min="2" max="2" width="44.875" customWidth="1"/>
  </cols>
  <sheetData>
    <row r="1" ht="18" spans="1:2">
      <c r="A1" s="6" t="s">
        <v>2833</v>
      </c>
      <c r="B1" s="7"/>
    </row>
    <row r="2" ht="27" spans="1:2">
      <c r="A2" s="8" t="s">
        <v>2834</v>
      </c>
      <c r="B2" s="8"/>
    </row>
    <row r="3" spans="1:2">
      <c r="A3" s="9"/>
      <c r="B3" s="9" t="s">
        <v>37</v>
      </c>
    </row>
    <row r="4" spans="1:2">
      <c r="A4" s="10" t="s">
        <v>2519</v>
      </c>
      <c r="B4" s="11" t="s">
        <v>2796</v>
      </c>
    </row>
    <row r="5" spans="1:2">
      <c r="A5" s="12" t="s">
        <v>2798</v>
      </c>
      <c r="B5" s="13">
        <v>0</v>
      </c>
    </row>
    <row r="6" ht="31.5" spans="1:2">
      <c r="A6" s="14" t="s">
        <v>2800</v>
      </c>
      <c r="B6" s="13">
        <v>0</v>
      </c>
    </row>
    <row r="7" spans="1:2">
      <c r="A7" s="14" t="s">
        <v>2802</v>
      </c>
      <c r="B7" s="13">
        <v>0</v>
      </c>
    </row>
    <row r="8" ht="31.5" spans="1:2">
      <c r="A8" s="14" t="s">
        <v>2804</v>
      </c>
      <c r="B8" s="13">
        <v>0</v>
      </c>
    </row>
    <row r="9" spans="1:2">
      <c r="A9" s="14" t="s">
        <v>2806</v>
      </c>
      <c r="B9" s="13">
        <v>0</v>
      </c>
    </row>
    <row r="10" spans="1:2">
      <c r="A10" s="15" t="s">
        <v>2808</v>
      </c>
      <c r="B10" s="13">
        <v>0</v>
      </c>
    </row>
    <row r="11" ht="31.5" spans="1:2">
      <c r="A11" s="15" t="s">
        <v>2810</v>
      </c>
      <c r="B11" s="13">
        <v>0</v>
      </c>
    </row>
    <row r="12" ht="31.5" spans="1:2">
      <c r="A12" s="16" t="s">
        <v>2812</v>
      </c>
      <c r="B12" s="13">
        <v>0</v>
      </c>
    </row>
    <row r="13" ht="31.5" spans="1:2">
      <c r="A13" s="17" t="s">
        <v>2814</v>
      </c>
      <c r="B13" s="13">
        <v>0</v>
      </c>
    </row>
    <row r="14" spans="1:2">
      <c r="A14" s="16"/>
      <c r="B14" s="13"/>
    </row>
    <row r="15" spans="1:2">
      <c r="A15" s="18" t="s">
        <v>2816</v>
      </c>
      <c r="B15" s="13">
        <v>0</v>
      </c>
    </row>
    <row r="16" spans="1:2">
      <c r="A16" s="19"/>
      <c r="B16" s="13"/>
    </row>
    <row r="17" spans="1:2">
      <c r="A17" s="20" t="s">
        <v>2777</v>
      </c>
      <c r="B17" s="13">
        <v>0</v>
      </c>
    </row>
    <row r="19" ht="18" spans="1:2">
      <c r="A19" s="21" t="s">
        <v>2817</v>
      </c>
      <c r="B19" s="22"/>
    </row>
  </sheetData>
  <mergeCells count="1">
    <mergeCell ref="A2:B2"/>
  </mergeCells>
  <pageMargins left="0.698611111111111" right="0.698611111111111" top="0.75" bottom="0.75" header="0.3" footer="0.3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L27" sqref="L27"/>
    </sheetView>
  </sheetViews>
  <sheetFormatPr defaultColWidth="9" defaultRowHeight="15.75" outlineLevelCol="3"/>
  <cols>
    <col min="1" max="1" width="27.375" customWidth="1"/>
  </cols>
  <sheetData>
    <row r="1" spans="1:4">
      <c r="A1" s="1" t="s">
        <v>2835</v>
      </c>
      <c r="B1" s="1"/>
      <c r="C1" s="1"/>
      <c r="D1" s="1"/>
    </row>
    <row r="2" spans="1:4">
      <c r="A2" s="2" t="s">
        <v>35</v>
      </c>
      <c r="B2" s="3"/>
      <c r="C2" s="3"/>
      <c r="D2" s="1"/>
    </row>
    <row r="3" spans="1:4">
      <c r="A3" s="1"/>
      <c r="B3" s="1"/>
      <c r="C3" s="1" t="s">
        <v>2518</v>
      </c>
      <c r="D3" s="1"/>
    </row>
    <row r="4" spans="1:4">
      <c r="A4" s="4" t="s">
        <v>109</v>
      </c>
      <c r="B4" s="4" t="s">
        <v>2819</v>
      </c>
      <c r="C4" s="4" t="s">
        <v>2820</v>
      </c>
      <c r="D4" s="1"/>
    </row>
    <row r="5" spans="1:4">
      <c r="A5" s="4" t="s">
        <v>2821</v>
      </c>
      <c r="B5" s="4">
        <v>0</v>
      </c>
      <c r="C5" s="4">
        <v>0</v>
      </c>
      <c r="D5" s="1"/>
    </row>
    <row r="6" spans="1:4">
      <c r="A6" s="4" t="s">
        <v>2822</v>
      </c>
      <c r="B6" s="4">
        <v>0</v>
      </c>
      <c r="C6" s="4">
        <v>0</v>
      </c>
      <c r="D6" s="1"/>
    </row>
    <row r="7" spans="1:4">
      <c r="A7" s="4" t="s">
        <v>2823</v>
      </c>
      <c r="B7" s="4">
        <v>0</v>
      </c>
      <c r="C7" s="4">
        <v>0</v>
      </c>
      <c r="D7" s="1"/>
    </row>
    <row r="8" spans="1:4">
      <c r="A8" s="4" t="s">
        <v>2824</v>
      </c>
      <c r="B8" s="4">
        <v>0</v>
      </c>
      <c r="C8" s="4">
        <v>0</v>
      </c>
      <c r="D8" s="1"/>
    </row>
    <row r="9" spans="1:4">
      <c r="A9" s="4" t="s">
        <v>2825</v>
      </c>
      <c r="B9" s="4">
        <v>0</v>
      </c>
      <c r="C9" s="4">
        <v>0</v>
      </c>
      <c r="D9" s="1"/>
    </row>
    <row r="10" spans="1:4">
      <c r="A10" s="4" t="s">
        <v>2826</v>
      </c>
      <c r="B10" s="4">
        <v>0</v>
      </c>
      <c r="C10" s="4">
        <v>0</v>
      </c>
      <c r="D10" s="1"/>
    </row>
    <row r="11" spans="1:4">
      <c r="A11" s="4" t="s">
        <v>2827</v>
      </c>
      <c r="B11" s="4">
        <v>0</v>
      </c>
      <c r="C11" s="4">
        <v>0</v>
      </c>
      <c r="D11" s="1"/>
    </row>
    <row r="12" spans="1:4">
      <c r="A12" s="4" t="s">
        <v>2828</v>
      </c>
      <c r="B12" s="4">
        <v>0</v>
      </c>
      <c r="C12" s="4">
        <v>0</v>
      </c>
      <c r="D12" s="1"/>
    </row>
    <row r="13" spans="1:4">
      <c r="A13" s="4"/>
      <c r="B13" s="4"/>
      <c r="C13" s="4"/>
      <c r="D13" s="1"/>
    </row>
    <row r="14" spans="1:4">
      <c r="A14" s="4" t="s">
        <v>2431</v>
      </c>
      <c r="B14" s="4">
        <v>0</v>
      </c>
      <c r="C14" s="4">
        <v>0</v>
      </c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5" t="s">
        <v>2817</v>
      </c>
      <c r="B17" s="5"/>
      <c r="C17" s="5"/>
      <c r="D17" s="5"/>
    </row>
    <row r="18" spans="1:4">
      <c r="A18" s="1"/>
      <c r="B18" s="1"/>
      <c r="C18" s="1"/>
      <c r="D18" s="1"/>
    </row>
  </sheetData>
  <mergeCells count="2">
    <mergeCell ref="A2:C2"/>
    <mergeCell ref="A17:D17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41"/>
  <sheetViews>
    <sheetView zoomScaleSheetLayoutView="60" topLeftCell="A15" workbookViewId="0">
      <selection activeCell="I17" sqref="I17"/>
    </sheetView>
  </sheetViews>
  <sheetFormatPr defaultColWidth="9" defaultRowHeight="15.75" outlineLevelCol="3"/>
  <cols>
    <col min="1" max="1" width="26.875" customWidth="1"/>
    <col min="2" max="2" width="14.75" customWidth="1"/>
    <col min="3" max="3" width="27.8333333333333" customWidth="1"/>
    <col min="4" max="4" width="12.75" customWidth="1"/>
    <col min="5" max="16384" width="9" customWidth="1"/>
  </cols>
  <sheetData>
    <row r="1" ht="25" customHeight="1" spans="1:4">
      <c r="A1" s="236" t="s">
        <v>36</v>
      </c>
      <c r="B1" s="385"/>
      <c r="C1" s="385"/>
      <c r="D1" s="385"/>
    </row>
    <row r="2" ht="22.5" spans="1:4">
      <c r="A2" s="386" t="s">
        <v>10</v>
      </c>
      <c r="B2" s="386"/>
      <c r="C2" s="386"/>
      <c r="D2" s="386"/>
    </row>
    <row r="3" spans="1:4">
      <c r="A3" s="387" t="s">
        <v>37</v>
      </c>
      <c r="B3" s="387"/>
      <c r="C3" s="387"/>
      <c r="D3" s="387"/>
    </row>
    <row r="4" ht="36" customHeight="1" spans="1:4">
      <c r="A4" s="55" t="s">
        <v>38</v>
      </c>
      <c r="B4" s="388" t="s">
        <v>39</v>
      </c>
      <c r="C4" s="55" t="s">
        <v>38</v>
      </c>
      <c r="D4" s="388" t="s">
        <v>40</v>
      </c>
    </row>
    <row r="5" ht="20.15" customHeight="1" spans="1:4">
      <c r="A5" s="389" t="s">
        <v>41</v>
      </c>
      <c r="B5" s="390">
        <v>30142</v>
      </c>
      <c r="C5" s="391" t="s">
        <v>42</v>
      </c>
      <c r="D5" s="390">
        <v>100134</v>
      </c>
    </row>
    <row r="6" ht="20.15" customHeight="1" spans="1:4">
      <c r="A6" s="392" t="s">
        <v>43</v>
      </c>
      <c r="B6" s="390">
        <v>25285</v>
      </c>
      <c r="C6" s="393" t="s">
        <v>44</v>
      </c>
      <c r="D6" s="390">
        <v>19361</v>
      </c>
    </row>
    <row r="7" ht="20.15" customHeight="1" spans="1:4">
      <c r="A7" s="394" t="s">
        <v>45</v>
      </c>
      <c r="B7" s="357">
        <v>12804</v>
      </c>
      <c r="C7" s="393" t="s">
        <v>46</v>
      </c>
      <c r="D7" s="390"/>
    </row>
    <row r="8" ht="20.15" customHeight="1" spans="1:4">
      <c r="A8" s="394" t="s">
        <v>47</v>
      </c>
      <c r="B8" s="395"/>
      <c r="C8" s="393" t="s">
        <v>48</v>
      </c>
      <c r="D8" s="390">
        <v>73</v>
      </c>
    </row>
    <row r="9" ht="20.15" customHeight="1" spans="1:4">
      <c r="A9" s="394" t="s">
        <v>49</v>
      </c>
      <c r="B9" s="357">
        <v>2646</v>
      </c>
      <c r="C9" s="393" t="s">
        <v>50</v>
      </c>
      <c r="D9" s="390">
        <v>492</v>
      </c>
    </row>
    <row r="10" ht="20.15" customHeight="1" spans="1:4">
      <c r="A10" s="394" t="s">
        <v>51</v>
      </c>
      <c r="B10" s="357">
        <v>851</v>
      </c>
      <c r="C10" s="393" t="s">
        <v>52</v>
      </c>
      <c r="D10" s="390">
        <v>15612</v>
      </c>
    </row>
    <row r="11" ht="20.15" customHeight="1" spans="1:4">
      <c r="A11" s="394" t="s">
        <v>53</v>
      </c>
      <c r="B11" s="357">
        <v>1826</v>
      </c>
      <c r="C11" s="393" t="s">
        <v>54</v>
      </c>
      <c r="D11" s="390">
        <v>1360</v>
      </c>
    </row>
    <row r="12" ht="20.15" customHeight="1" spans="1:4">
      <c r="A12" s="394" t="s">
        <v>55</v>
      </c>
      <c r="B12" s="357">
        <v>1510</v>
      </c>
      <c r="C12" s="393" t="s">
        <v>56</v>
      </c>
      <c r="D12" s="390">
        <v>1845</v>
      </c>
    </row>
    <row r="13" ht="20.15" customHeight="1" spans="1:4">
      <c r="A13" s="394" t="s">
        <v>57</v>
      </c>
      <c r="B13" s="357">
        <v>845</v>
      </c>
      <c r="C13" s="393" t="s">
        <v>58</v>
      </c>
      <c r="D13" s="390">
        <v>11896</v>
      </c>
    </row>
    <row r="14" ht="20.15" customHeight="1" spans="1:4">
      <c r="A14" s="394" t="s">
        <v>59</v>
      </c>
      <c r="B14" s="357">
        <v>739</v>
      </c>
      <c r="C14" s="393" t="s">
        <v>60</v>
      </c>
      <c r="D14" s="390">
        <v>9078</v>
      </c>
    </row>
    <row r="15" ht="20.15" customHeight="1" spans="1:4">
      <c r="A15" s="394" t="s">
        <v>61</v>
      </c>
      <c r="B15" s="357">
        <v>2226</v>
      </c>
      <c r="C15" s="393" t="s">
        <v>62</v>
      </c>
      <c r="D15" s="390">
        <v>5134</v>
      </c>
    </row>
    <row r="16" ht="20.15" customHeight="1" spans="1:4">
      <c r="A16" s="394" t="s">
        <v>63</v>
      </c>
      <c r="B16" s="357">
        <v>1828</v>
      </c>
      <c r="C16" s="393" t="s">
        <v>64</v>
      </c>
      <c r="D16" s="390">
        <v>20420</v>
      </c>
    </row>
    <row r="17" ht="20.15" customHeight="1" spans="1:4">
      <c r="A17" s="394" t="s">
        <v>65</v>
      </c>
      <c r="B17" s="357"/>
      <c r="C17" s="393" t="s">
        <v>66</v>
      </c>
      <c r="D17" s="390">
        <v>4601</v>
      </c>
    </row>
    <row r="18" ht="23" customHeight="1" spans="1:4">
      <c r="A18" s="394" t="s">
        <v>67</v>
      </c>
      <c r="B18" s="357">
        <v>2</v>
      </c>
      <c r="C18" s="393" t="s">
        <v>68</v>
      </c>
      <c r="D18" s="390">
        <v>374</v>
      </c>
    </row>
    <row r="19" ht="30" customHeight="1" spans="1:4">
      <c r="A19" s="394" t="s">
        <v>69</v>
      </c>
      <c r="B19" s="357"/>
      <c r="C19" s="396" t="s">
        <v>70</v>
      </c>
      <c r="D19" s="390">
        <v>11</v>
      </c>
    </row>
    <row r="20" ht="30" customHeight="1" spans="1:4">
      <c r="A20" s="394" t="s">
        <v>71</v>
      </c>
      <c r="B20" s="357"/>
      <c r="C20" s="396" t="s">
        <v>72</v>
      </c>
      <c r="D20" s="390">
        <v>8</v>
      </c>
    </row>
    <row r="21" ht="20.15" customHeight="1" spans="1:4">
      <c r="A21" t="s">
        <v>73</v>
      </c>
      <c r="B21" s="357">
        <v>8</v>
      </c>
      <c r="C21" s="397" t="s">
        <v>74</v>
      </c>
      <c r="D21" s="390"/>
    </row>
    <row r="22" ht="20.15" customHeight="1" spans="1:4">
      <c r="A22" s="392" t="s">
        <v>75</v>
      </c>
      <c r="B22" s="398">
        <v>4857</v>
      </c>
      <c r="C22" s="396" t="s">
        <v>76</v>
      </c>
      <c r="D22" s="390"/>
    </row>
    <row r="23" ht="20.15" customHeight="1" spans="1:4">
      <c r="A23" s="394" t="s">
        <v>77</v>
      </c>
      <c r="B23" s="361">
        <v>852</v>
      </c>
      <c r="C23" s="396" t="s">
        <v>78</v>
      </c>
      <c r="D23" s="390">
        <v>426</v>
      </c>
    </row>
    <row r="24" ht="20.15" customHeight="1" spans="1:4">
      <c r="A24" s="394" t="s">
        <v>79</v>
      </c>
      <c r="B24" s="361">
        <v>1963</v>
      </c>
      <c r="C24" s="396" t="s">
        <v>80</v>
      </c>
      <c r="D24" s="390">
        <v>7188</v>
      </c>
    </row>
    <row r="25" ht="20.15" customHeight="1" spans="1:4">
      <c r="A25" s="394" t="s">
        <v>81</v>
      </c>
      <c r="B25" s="361">
        <v>178</v>
      </c>
      <c r="C25" s="396" t="s">
        <v>82</v>
      </c>
      <c r="D25" s="390"/>
    </row>
    <row r="26" ht="20.15" customHeight="1" spans="1:4">
      <c r="A26" s="394" t="s">
        <v>83</v>
      </c>
      <c r="B26" s="361">
        <v>794</v>
      </c>
      <c r="C26" s="396" t="s">
        <v>84</v>
      </c>
      <c r="D26" s="390">
        <v>454</v>
      </c>
    </row>
    <row r="27" ht="20.15" customHeight="1" spans="1:4">
      <c r="A27" s="394" t="s">
        <v>85</v>
      </c>
      <c r="B27" s="361"/>
      <c r="C27" s="397" t="s">
        <v>86</v>
      </c>
      <c r="D27" s="390">
        <v>1002</v>
      </c>
    </row>
    <row r="28" ht="20.15" customHeight="1" spans="1:4">
      <c r="A28" s="394" t="s">
        <v>87</v>
      </c>
      <c r="B28" s="361"/>
      <c r="C28" s="393" t="s">
        <v>88</v>
      </c>
      <c r="D28" s="390">
        <v>481</v>
      </c>
    </row>
    <row r="29" ht="20.15" customHeight="1" spans="1:4">
      <c r="A29" s="394" t="s">
        <v>89</v>
      </c>
      <c r="B29" s="368"/>
      <c r="C29" s="393" t="s">
        <v>90</v>
      </c>
      <c r="D29" s="390"/>
    </row>
    <row r="30" ht="20.15" customHeight="1" spans="1:4">
      <c r="A30" s="394" t="s">
        <v>91</v>
      </c>
      <c r="B30" s="361">
        <v>1070</v>
      </c>
      <c r="C30" s="396" t="s">
        <v>92</v>
      </c>
      <c r="D30" s="390">
        <v>318</v>
      </c>
    </row>
    <row r="31" ht="20.15" customHeight="1" spans="1:4">
      <c r="A31" s="394"/>
      <c r="B31" s="368"/>
      <c r="C31" s="396" t="s">
        <v>93</v>
      </c>
      <c r="D31" s="399"/>
    </row>
    <row r="32" ht="27" customHeight="1" spans="1:2">
      <c r="A32" s="391" t="s">
        <v>94</v>
      </c>
      <c r="B32" s="390">
        <v>57442</v>
      </c>
    </row>
    <row r="33" ht="20.15" customHeight="1" spans="1:4">
      <c r="A33" s="394" t="s">
        <v>95</v>
      </c>
      <c r="B33" s="394">
        <v>2193</v>
      </c>
      <c r="C33" s="391"/>
      <c r="D33" s="399"/>
    </row>
    <row r="34" ht="20.15" customHeight="1" spans="1:4">
      <c r="A34" s="394" t="s">
        <v>96</v>
      </c>
      <c r="B34" s="394">
        <v>43403</v>
      </c>
      <c r="C34" s="391"/>
      <c r="D34" s="399"/>
    </row>
    <row r="35" ht="20.15" customHeight="1" spans="1:4">
      <c r="A35" s="394" t="s">
        <v>97</v>
      </c>
      <c r="B35" s="394">
        <v>11846</v>
      </c>
      <c r="C35" s="394"/>
      <c r="D35" s="399"/>
    </row>
    <row r="36" ht="20.15" customHeight="1" spans="1:4">
      <c r="A36" s="391" t="s">
        <v>98</v>
      </c>
      <c r="B36" s="390">
        <v>24466</v>
      </c>
      <c r="C36" s="394"/>
      <c r="D36" s="399"/>
    </row>
    <row r="37" ht="20.15" customHeight="1" spans="1:4">
      <c r="A37" s="391" t="s">
        <v>99</v>
      </c>
      <c r="B37" s="390">
        <v>1100</v>
      </c>
      <c r="C37" s="391" t="s">
        <v>100</v>
      </c>
      <c r="D37" s="390">
        <v>1146</v>
      </c>
    </row>
    <row r="38" ht="20.15" customHeight="1" spans="1:4">
      <c r="A38" s="391" t="s">
        <v>101</v>
      </c>
      <c r="B38" s="399">
        <v>1700</v>
      </c>
      <c r="C38" s="391" t="s">
        <v>102</v>
      </c>
      <c r="D38" s="390">
        <v>10743</v>
      </c>
    </row>
    <row r="39" ht="20.15" customHeight="1" spans="1:4">
      <c r="A39" s="391" t="s">
        <v>103</v>
      </c>
      <c r="B39" s="399"/>
      <c r="C39" s="391" t="s">
        <v>104</v>
      </c>
      <c r="D39" s="399">
        <v>2827</v>
      </c>
    </row>
    <row r="40" ht="20.15" customHeight="1" spans="1:4">
      <c r="A40" s="400"/>
      <c r="B40" s="399"/>
      <c r="C40" s="400"/>
      <c r="D40" s="399"/>
    </row>
    <row r="41" ht="20.15" customHeight="1" spans="1:4">
      <c r="A41" s="401" t="s">
        <v>105</v>
      </c>
      <c r="B41" s="390">
        <v>114850</v>
      </c>
      <c r="C41" s="401" t="s">
        <v>106</v>
      </c>
      <c r="D41" s="390">
        <v>114850</v>
      </c>
    </row>
  </sheetData>
  <mergeCells count="2">
    <mergeCell ref="A2:D2"/>
    <mergeCell ref="A3:D3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14" workbookViewId="0">
      <selection activeCell="G13" sqref="G13"/>
    </sheetView>
  </sheetViews>
  <sheetFormatPr defaultColWidth="9" defaultRowHeight="15.75" outlineLevelCol="3"/>
  <cols>
    <col min="1" max="1" width="25.375" customWidth="1"/>
    <col min="2" max="2" width="13.75" customWidth="1"/>
    <col min="3" max="3" width="23.625" customWidth="1"/>
    <col min="4" max="4" width="16.25" customWidth="1"/>
  </cols>
  <sheetData>
    <row r="1" spans="1:4">
      <c r="A1" s="61" t="s">
        <v>107</v>
      </c>
      <c r="B1" s="61"/>
      <c r="C1" s="61"/>
      <c r="D1" s="61"/>
    </row>
    <row r="2" ht="22.5" spans="1:4">
      <c r="A2" s="369" t="s">
        <v>11</v>
      </c>
      <c r="B2" s="369"/>
      <c r="C2" s="369"/>
      <c r="D2" s="369"/>
    </row>
    <row r="3" spans="1:4">
      <c r="A3" s="370" t="s">
        <v>37</v>
      </c>
      <c r="B3" s="370"/>
      <c r="C3" s="370"/>
      <c r="D3" s="370"/>
    </row>
    <row r="4" spans="1:4">
      <c r="A4" s="61"/>
      <c r="B4" s="61"/>
      <c r="C4" s="61"/>
      <c r="D4" s="61"/>
    </row>
    <row r="5" spans="1:4">
      <c r="A5" s="371" t="s">
        <v>38</v>
      </c>
      <c r="B5" s="372" t="s">
        <v>39</v>
      </c>
      <c r="C5" s="371" t="s">
        <v>38</v>
      </c>
      <c r="D5" s="372" t="s">
        <v>40</v>
      </c>
    </row>
    <row r="6" ht="18" spans="1:4">
      <c r="A6" s="373" t="s">
        <v>41</v>
      </c>
      <c r="B6" s="374">
        <v>30142</v>
      </c>
      <c r="C6" s="374" t="s">
        <v>42</v>
      </c>
      <c r="D6" s="374">
        <v>100134</v>
      </c>
    </row>
    <row r="7" spans="1:4">
      <c r="A7" s="375" t="s">
        <v>43</v>
      </c>
      <c r="B7" s="374">
        <v>25285</v>
      </c>
      <c r="C7" s="376" t="s">
        <v>44</v>
      </c>
      <c r="D7" s="374">
        <v>19361</v>
      </c>
    </row>
    <row r="8" spans="1:4">
      <c r="A8" s="377" t="s">
        <v>45</v>
      </c>
      <c r="B8" s="378">
        <v>12804</v>
      </c>
      <c r="C8" s="376" t="s">
        <v>46</v>
      </c>
      <c r="D8" s="374"/>
    </row>
    <row r="9" spans="1:4">
      <c r="A9" s="377" t="s">
        <v>47</v>
      </c>
      <c r="B9" s="379"/>
      <c r="C9" s="376" t="s">
        <v>48</v>
      </c>
      <c r="D9" s="374">
        <v>73</v>
      </c>
    </row>
    <row r="10" spans="1:4">
      <c r="A10" s="377" t="s">
        <v>49</v>
      </c>
      <c r="B10" s="378">
        <v>2646</v>
      </c>
      <c r="C10" s="376" t="s">
        <v>50</v>
      </c>
      <c r="D10" s="374">
        <v>492</v>
      </c>
    </row>
    <row r="11" spans="1:4">
      <c r="A11" s="377" t="s">
        <v>51</v>
      </c>
      <c r="B11" s="378">
        <v>851</v>
      </c>
      <c r="C11" s="376" t="s">
        <v>52</v>
      </c>
      <c r="D11" s="374">
        <v>15612</v>
      </c>
    </row>
    <row r="12" spans="1:4">
      <c r="A12" s="377" t="s">
        <v>53</v>
      </c>
      <c r="B12" s="378">
        <v>1826</v>
      </c>
      <c r="C12" s="376" t="s">
        <v>54</v>
      </c>
      <c r="D12" s="374">
        <v>1360</v>
      </c>
    </row>
    <row r="13" spans="1:4">
      <c r="A13" s="377" t="s">
        <v>55</v>
      </c>
      <c r="B13" s="378">
        <v>1510</v>
      </c>
      <c r="C13" s="376" t="s">
        <v>56</v>
      </c>
      <c r="D13" s="374">
        <v>1845</v>
      </c>
    </row>
    <row r="14" spans="1:4">
      <c r="A14" s="377" t="s">
        <v>57</v>
      </c>
      <c r="B14" s="378">
        <v>845</v>
      </c>
      <c r="C14" s="376" t="s">
        <v>58</v>
      </c>
      <c r="D14" s="374">
        <v>11896</v>
      </c>
    </row>
    <row r="15" spans="1:4">
      <c r="A15" s="377" t="s">
        <v>59</v>
      </c>
      <c r="B15" s="378">
        <v>739</v>
      </c>
      <c r="C15" s="376" t="s">
        <v>60</v>
      </c>
      <c r="D15" s="374">
        <v>9078</v>
      </c>
    </row>
    <row r="16" spans="1:4">
      <c r="A16" s="377" t="s">
        <v>61</v>
      </c>
      <c r="B16" s="378">
        <v>2226</v>
      </c>
      <c r="C16" s="376" t="s">
        <v>62</v>
      </c>
      <c r="D16" s="374">
        <v>5134</v>
      </c>
    </row>
    <row r="17" spans="1:4">
      <c r="A17" s="377" t="s">
        <v>63</v>
      </c>
      <c r="B17" s="378">
        <v>1828</v>
      </c>
      <c r="C17" s="376" t="s">
        <v>64</v>
      </c>
      <c r="D17" s="374">
        <v>20420</v>
      </c>
    </row>
    <row r="18" spans="1:4">
      <c r="A18" s="377" t="s">
        <v>65</v>
      </c>
      <c r="B18" s="378"/>
      <c r="C18" s="376" t="s">
        <v>66</v>
      </c>
      <c r="D18" s="374">
        <v>4601</v>
      </c>
    </row>
    <row r="19" spans="1:4">
      <c r="A19" s="377" t="s">
        <v>67</v>
      </c>
      <c r="B19" s="378">
        <v>2</v>
      </c>
      <c r="C19" s="376" t="s">
        <v>68</v>
      </c>
      <c r="D19" s="374">
        <v>374</v>
      </c>
    </row>
    <row r="20" spans="1:4">
      <c r="A20" s="377" t="s">
        <v>69</v>
      </c>
      <c r="B20" s="378"/>
      <c r="C20" s="380" t="s">
        <v>70</v>
      </c>
      <c r="D20" s="374">
        <v>11</v>
      </c>
    </row>
    <row r="21" spans="1:4">
      <c r="A21" s="377" t="s">
        <v>71</v>
      </c>
      <c r="B21" s="378"/>
      <c r="C21" s="380" t="s">
        <v>72</v>
      </c>
      <c r="D21" s="374">
        <v>8</v>
      </c>
    </row>
    <row r="22" spans="1:4">
      <c r="A22" s="61" t="s">
        <v>73</v>
      </c>
      <c r="B22" s="378">
        <v>8</v>
      </c>
      <c r="C22" s="376" t="s">
        <v>74</v>
      </c>
      <c r="D22" s="374"/>
    </row>
    <row r="23" spans="1:4">
      <c r="A23" s="375" t="s">
        <v>75</v>
      </c>
      <c r="B23" s="381">
        <v>4857</v>
      </c>
      <c r="C23" s="380" t="s">
        <v>76</v>
      </c>
      <c r="D23" s="374"/>
    </row>
    <row r="24" spans="1:4">
      <c r="A24" s="377" t="s">
        <v>77</v>
      </c>
      <c r="B24" s="382">
        <v>852</v>
      </c>
      <c r="C24" s="380" t="s">
        <v>78</v>
      </c>
      <c r="D24" s="374">
        <v>426</v>
      </c>
    </row>
    <row r="25" spans="1:4">
      <c r="A25" s="377" t="s">
        <v>79</v>
      </c>
      <c r="B25" s="382">
        <v>1963</v>
      </c>
      <c r="C25" s="380" t="s">
        <v>80</v>
      </c>
      <c r="D25" s="374">
        <v>7188</v>
      </c>
    </row>
    <row r="26" spans="1:4">
      <c r="A26" s="377" t="s">
        <v>81</v>
      </c>
      <c r="B26" s="382">
        <v>178</v>
      </c>
      <c r="C26" s="380" t="s">
        <v>82</v>
      </c>
      <c r="D26" s="374"/>
    </row>
    <row r="27" spans="1:4">
      <c r="A27" s="377" t="s">
        <v>83</v>
      </c>
      <c r="B27" s="382">
        <v>794</v>
      </c>
      <c r="C27" s="380" t="s">
        <v>84</v>
      </c>
      <c r="D27" s="374">
        <v>454</v>
      </c>
    </row>
    <row r="28" spans="1:4">
      <c r="A28" s="377" t="s">
        <v>85</v>
      </c>
      <c r="B28" s="382"/>
      <c r="C28" s="376" t="s">
        <v>86</v>
      </c>
      <c r="D28" s="374">
        <v>1002</v>
      </c>
    </row>
    <row r="29" spans="1:4">
      <c r="A29" s="377" t="s">
        <v>87</v>
      </c>
      <c r="B29" s="382"/>
      <c r="C29" s="376" t="s">
        <v>88</v>
      </c>
      <c r="D29" s="374">
        <v>481</v>
      </c>
    </row>
    <row r="30" spans="1:4">
      <c r="A30" s="377" t="s">
        <v>89</v>
      </c>
      <c r="B30" s="383"/>
      <c r="C30" s="376" t="s">
        <v>90</v>
      </c>
      <c r="D30" s="374"/>
    </row>
    <row r="31" spans="1:4">
      <c r="A31" s="377" t="s">
        <v>91</v>
      </c>
      <c r="B31" s="382">
        <v>1070</v>
      </c>
      <c r="C31" s="380" t="s">
        <v>92</v>
      </c>
      <c r="D31" s="374">
        <v>318</v>
      </c>
    </row>
    <row r="32" spans="1:4">
      <c r="A32" s="377"/>
      <c r="B32" s="383"/>
      <c r="C32" s="380" t="s">
        <v>93</v>
      </c>
      <c r="D32" s="384"/>
    </row>
    <row r="33" spans="1:4">
      <c r="A33" s="374" t="s">
        <v>94</v>
      </c>
      <c r="B33" s="374">
        <v>57442</v>
      </c>
      <c r="C33" s="61"/>
      <c r="D33" s="61"/>
    </row>
    <row r="34" spans="1:4">
      <c r="A34" s="377" t="s">
        <v>95</v>
      </c>
      <c r="B34" s="377">
        <v>2193</v>
      </c>
      <c r="C34" s="374"/>
      <c r="D34" s="384"/>
    </row>
    <row r="35" spans="1:4">
      <c r="A35" s="377" t="s">
        <v>96</v>
      </c>
      <c r="B35" s="377">
        <v>43403</v>
      </c>
      <c r="C35" s="374"/>
      <c r="D35" s="384"/>
    </row>
    <row r="36" spans="1:4">
      <c r="A36" s="377" t="s">
        <v>97</v>
      </c>
      <c r="B36" s="377">
        <v>11846</v>
      </c>
      <c r="C36" s="377"/>
      <c r="D36" s="384"/>
    </row>
    <row r="37" spans="1:4">
      <c r="A37" s="374" t="s">
        <v>98</v>
      </c>
      <c r="B37" s="374">
        <v>24466</v>
      </c>
      <c r="C37" s="377"/>
      <c r="D37" s="384"/>
    </row>
    <row r="38" spans="1:4">
      <c r="A38" s="374" t="s">
        <v>99</v>
      </c>
      <c r="B38" s="374">
        <v>1100</v>
      </c>
      <c r="C38" s="374" t="s">
        <v>100</v>
      </c>
      <c r="D38" s="374">
        <v>1146</v>
      </c>
    </row>
    <row r="39" spans="1:4">
      <c r="A39" s="374" t="s">
        <v>101</v>
      </c>
      <c r="B39" s="384">
        <v>1700</v>
      </c>
      <c r="C39" s="374" t="s">
        <v>102</v>
      </c>
      <c r="D39" s="374">
        <v>10743</v>
      </c>
    </row>
    <row r="40" spans="1:4">
      <c r="A40" s="374" t="s">
        <v>103</v>
      </c>
      <c r="B40" s="384"/>
      <c r="C40" s="374" t="s">
        <v>104</v>
      </c>
      <c r="D40" s="384">
        <v>2827</v>
      </c>
    </row>
    <row r="41" spans="1:4">
      <c r="A41" s="384"/>
      <c r="B41" s="384"/>
      <c r="C41" s="384"/>
      <c r="D41" s="384"/>
    </row>
    <row r="42" spans="1:4">
      <c r="A42" s="374" t="s">
        <v>105</v>
      </c>
      <c r="B42" s="374">
        <v>114850</v>
      </c>
      <c r="C42" s="374" t="s">
        <v>106</v>
      </c>
      <c r="D42" s="374">
        <v>114850</v>
      </c>
    </row>
  </sheetData>
  <mergeCells count="2">
    <mergeCell ref="A2:D2"/>
    <mergeCell ref="A3:B3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zoomScaleSheetLayoutView="60" topLeftCell="A12" workbookViewId="0">
      <selection activeCell="N37" sqref="N37"/>
    </sheetView>
  </sheetViews>
  <sheetFormatPr defaultColWidth="9" defaultRowHeight="15.75" outlineLevelCol="6"/>
  <cols>
    <col min="1" max="1" width="12.25" customWidth="1"/>
    <col min="2" max="2" width="14.5" customWidth="1"/>
    <col min="3" max="3" width="13.8333333333333" customWidth="1"/>
    <col min="4" max="4" width="16.5" style="342" customWidth="1"/>
    <col min="5" max="245" width="9" customWidth="1"/>
  </cols>
  <sheetData>
    <row r="1" spans="1:4">
      <c r="A1" s="321" t="s">
        <v>108</v>
      </c>
      <c r="B1" s="321"/>
      <c r="C1" s="321"/>
      <c r="D1" s="343"/>
    </row>
    <row r="2" ht="24" spans="1:7">
      <c r="A2" s="344" t="s">
        <v>12</v>
      </c>
      <c r="B2" s="344"/>
      <c r="C2" s="344"/>
      <c r="D2" s="344"/>
      <c r="E2" s="344"/>
      <c r="F2" s="344"/>
      <c r="G2" s="344"/>
    </row>
    <row r="3" ht="19.5" spans="1:4">
      <c r="A3" s="345"/>
      <c r="B3" s="345"/>
      <c r="C3" s="346" t="s">
        <v>37</v>
      </c>
      <c r="D3" s="346"/>
    </row>
    <row r="4" spans="1:4">
      <c r="A4" s="347"/>
      <c r="B4" s="347"/>
      <c r="C4" s="347"/>
      <c r="D4" s="347"/>
    </row>
    <row r="5" spans="1:4">
      <c r="A5" s="347"/>
      <c r="B5" s="347"/>
      <c r="C5" s="347"/>
      <c r="D5" s="347"/>
    </row>
    <row r="6" s="264" customFormat="1" ht="31.5" customHeight="1" spans="1:7">
      <c r="A6" s="348" t="s">
        <v>109</v>
      </c>
      <c r="B6" s="271"/>
      <c r="C6" s="349" t="s">
        <v>110</v>
      </c>
      <c r="D6" s="349" t="s">
        <v>111</v>
      </c>
      <c r="E6" s="365" t="s">
        <v>112</v>
      </c>
      <c r="F6" s="366"/>
      <c r="G6" s="367"/>
    </row>
    <row r="7" s="264" customFormat="1" ht="33.9" customHeight="1" spans="1:7">
      <c r="A7" s="350" t="s">
        <v>113</v>
      </c>
      <c r="B7" s="350" t="s">
        <v>114</v>
      </c>
      <c r="C7" s="351"/>
      <c r="D7" s="351"/>
      <c r="E7" s="269" t="s">
        <v>115</v>
      </c>
      <c r="F7" s="272" t="s">
        <v>116</v>
      </c>
      <c r="G7" s="272" t="s">
        <v>117</v>
      </c>
    </row>
    <row r="8" s="264" customFormat="1" ht="20.1" customHeight="1" spans="1:7">
      <c r="A8" s="352" t="s">
        <v>118</v>
      </c>
      <c r="B8" s="353" t="s">
        <v>119</v>
      </c>
      <c r="C8" s="354">
        <f>SUM(C9:C24)</f>
        <v>27445</v>
      </c>
      <c r="D8" s="354">
        <f>SUM(D9:D24)</f>
        <v>23631</v>
      </c>
      <c r="E8" s="354">
        <f>SUM(E9:E24)</f>
        <v>25285</v>
      </c>
      <c r="F8" s="354">
        <f t="shared" ref="F8:F33" si="0">IF(C8=0,"",ROUND((E8/C8)*100,1))</f>
        <v>92.1</v>
      </c>
      <c r="G8" s="354">
        <f t="shared" ref="G8:G33" si="1">IF(D8=0,"",ROUND((E8/D8)*100,1))</f>
        <v>107</v>
      </c>
    </row>
    <row r="9" s="264" customFormat="1" ht="20.1" customHeight="1" spans="1:7">
      <c r="A9" s="355" t="s">
        <v>120</v>
      </c>
      <c r="B9" s="356" t="s">
        <v>121</v>
      </c>
      <c r="C9" s="357">
        <v>13120</v>
      </c>
      <c r="D9" s="357">
        <v>11966</v>
      </c>
      <c r="E9" s="357">
        <v>12804</v>
      </c>
      <c r="F9" s="354">
        <f t="shared" si="0"/>
        <v>97.6</v>
      </c>
      <c r="G9" s="354">
        <f t="shared" si="1"/>
        <v>107</v>
      </c>
    </row>
    <row r="10" s="264" customFormat="1" ht="20.1" customHeight="1" spans="1:7">
      <c r="A10" s="355" t="s">
        <v>122</v>
      </c>
      <c r="B10" s="356" t="s">
        <v>123</v>
      </c>
      <c r="C10" s="358">
        <v>3450</v>
      </c>
      <c r="D10" s="357">
        <v>2474</v>
      </c>
      <c r="E10" s="357">
        <v>2646</v>
      </c>
      <c r="F10" s="354">
        <f t="shared" si="0"/>
        <v>76.7</v>
      </c>
      <c r="G10" s="354">
        <f t="shared" si="1"/>
        <v>107</v>
      </c>
    </row>
    <row r="11" s="264" customFormat="1" ht="20.1" customHeight="1" spans="1:7">
      <c r="A11" s="355" t="s">
        <v>124</v>
      </c>
      <c r="B11" s="356" t="s">
        <v>125</v>
      </c>
      <c r="C11" s="359">
        <v>0</v>
      </c>
      <c r="D11" s="360"/>
      <c r="E11" s="361"/>
      <c r="F11" s="354" t="str">
        <f t="shared" si="0"/>
        <v/>
      </c>
      <c r="G11" s="354" t="str">
        <f t="shared" si="1"/>
        <v/>
      </c>
    </row>
    <row r="12" s="264" customFormat="1" ht="20.1" customHeight="1" spans="1:7">
      <c r="A12" s="355" t="s">
        <v>126</v>
      </c>
      <c r="B12" s="356" t="s">
        <v>127</v>
      </c>
      <c r="C12" s="357">
        <v>1750</v>
      </c>
      <c r="D12" s="357">
        <v>794</v>
      </c>
      <c r="E12" s="357">
        <v>851</v>
      </c>
      <c r="F12" s="354">
        <f t="shared" si="0"/>
        <v>48.6</v>
      </c>
      <c r="G12" s="354">
        <f t="shared" si="1"/>
        <v>107.2</v>
      </c>
    </row>
    <row r="13" s="264" customFormat="1" ht="20.1" customHeight="1" spans="1:7">
      <c r="A13" s="355" t="s">
        <v>128</v>
      </c>
      <c r="B13" s="356" t="s">
        <v>129</v>
      </c>
      <c r="C13" s="357">
        <v>1850</v>
      </c>
      <c r="D13" s="357">
        <v>1707</v>
      </c>
      <c r="E13" s="357">
        <v>1826</v>
      </c>
      <c r="F13" s="354">
        <f t="shared" si="0"/>
        <v>98.7</v>
      </c>
      <c r="G13" s="354">
        <f t="shared" si="1"/>
        <v>107</v>
      </c>
    </row>
    <row r="14" s="264" customFormat="1" ht="20.1" customHeight="1" spans="1:7">
      <c r="A14" s="355" t="s">
        <v>130</v>
      </c>
      <c r="B14" s="356" t="s">
        <v>131</v>
      </c>
      <c r="C14" s="357">
        <v>1500</v>
      </c>
      <c r="D14" s="357">
        <v>1411</v>
      </c>
      <c r="E14" s="357">
        <v>1510</v>
      </c>
      <c r="F14" s="354">
        <f t="shared" si="0"/>
        <v>100.7</v>
      </c>
      <c r="G14" s="354">
        <f t="shared" si="1"/>
        <v>107</v>
      </c>
    </row>
    <row r="15" s="264" customFormat="1" ht="20.1" customHeight="1" spans="1:7">
      <c r="A15" s="355" t="s">
        <v>132</v>
      </c>
      <c r="B15" s="356" t="s">
        <v>133</v>
      </c>
      <c r="C15" s="357">
        <v>1000</v>
      </c>
      <c r="D15" s="357">
        <v>790</v>
      </c>
      <c r="E15" s="357">
        <v>845</v>
      </c>
      <c r="F15" s="354">
        <f t="shared" si="0"/>
        <v>84.5</v>
      </c>
      <c r="G15" s="354">
        <f t="shared" si="1"/>
        <v>107</v>
      </c>
    </row>
    <row r="16" s="264" customFormat="1" ht="20.1" customHeight="1" spans="1:7">
      <c r="A16" s="355" t="s">
        <v>134</v>
      </c>
      <c r="B16" s="356" t="s">
        <v>135</v>
      </c>
      <c r="C16" s="357">
        <v>514</v>
      </c>
      <c r="D16" s="357">
        <v>691</v>
      </c>
      <c r="E16" s="357">
        <v>739</v>
      </c>
      <c r="F16" s="354">
        <f t="shared" si="0"/>
        <v>143.8</v>
      </c>
      <c r="G16" s="354">
        <f t="shared" si="1"/>
        <v>106.9</v>
      </c>
    </row>
    <row r="17" s="264" customFormat="1" ht="20.1" customHeight="1" spans="1:7">
      <c r="A17" s="355" t="s">
        <v>136</v>
      </c>
      <c r="B17" s="356" t="s">
        <v>137</v>
      </c>
      <c r="C17" s="357">
        <v>2541</v>
      </c>
      <c r="D17" s="357">
        <v>2080</v>
      </c>
      <c r="E17" s="357">
        <v>2226</v>
      </c>
      <c r="F17" s="354">
        <f t="shared" si="0"/>
        <v>87.6</v>
      </c>
      <c r="G17" s="354">
        <f t="shared" si="1"/>
        <v>107</v>
      </c>
    </row>
    <row r="18" s="264" customFormat="1" ht="20.1" customHeight="1" spans="1:7">
      <c r="A18" s="355" t="s">
        <v>138</v>
      </c>
      <c r="B18" s="356" t="s">
        <v>139</v>
      </c>
      <c r="C18" s="359">
        <v>500</v>
      </c>
      <c r="D18" s="357">
        <v>1708</v>
      </c>
      <c r="E18" s="357">
        <v>1828</v>
      </c>
      <c r="F18" s="354">
        <f t="shared" si="0"/>
        <v>365.6</v>
      </c>
      <c r="G18" s="354">
        <f t="shared" si="1"/>
        <v>107</v>
      </c>
    </row>
    <row r="19" s="264" customFormat="1" ht="20.1" customHeight="1" spans="1:7">
      <c r="A19" s="355" t="s">
        <v>140</v>
      </c>
      <c r="B19" s="356" t="s">
        <v>141</v>
      </c>
      <c r="C19" s="359">
        <v>0</v>
      </c>
      <c r="D19" s="357"/>
      <c r="E19" s="357"/>
      <c r="F19" s="354" t="str">
        <f t="shared" si="0"/>
        <v/>
      </c>
      <c r="G19" s="354" t="str">
        <f t="shared" si="1"/>
        <v/>
      </c>
    </row>
    <row r="20" s="264" customFormat="1" ht="20.1" customHeight="1" spans="1:7">
      <c r="A20" s="355" t="s">
        <v>142</v>
      </c>
      <c r="B20" s="356" t="s">
        <v>143</v>
      </c>
      <c r="C20" s="359">
        <v>1210</v>
      </c>
      <c r="D20" s="357">
        <v>2</v>
      </c>
      <c r="E20" s="357">
        <v>2</v>
      </c>
      <c r="F20" s="354">
        <f t="shared" si="0"/>
        <v>0.2</v>
      </c>
      <c r="G20" s="354">
        <f t="shared" si="1"/>
        <v>100</v>
      </c>
    </row>
    <row r="21" s="264" customFormat="1" ht="20.1" customHeight="1" spans="1:7">
      <c r="A21" s="355" t="s">
        <v>144</v>
      </c>
      <c r="B21" s="356" t="s">
        <v>145</v>
      </c>
      <c r="C21" s="359">
        <v>0</v>
      </c>
      <c r="D21" s="357"/>
      <c r="E21" s="357"/>
      <c r="F21" s="354" t="str">
        <f t="shared" si="0"/>
        <v/>
      </c>
      <c r="G21" s="354" t="str">
        <f t="shared" si="1"/>
        <v/>
      </c>
    </row>
    <row r="22" s="264" customFormat="1" ht="20.1" customHeight="1" spans="1:7">
      <c r="A22" s="355" t="s">
        <v>146</v>
      </c>
      <c r="B22" s="356" t="s">
        <v>147</v>
      </c>
      <c r="C22" s="359">
        <v>0</v>
      </c>
      <c r="D22" s="357"/>
      <c r="E22" s="357"/>
      <c r="F22" s="354" t="str">
        <f t="shared" si="0"/>
        <v/>
      </c>
      <c r="G22" s="354" t="str">
        <f t="shared" si="1"/>
        <v/>
      </c>
    </row>
    <row r="23" s="264" customFormat="1" ht="20.1" customHeight="1" spans="1:7">
      <c r="A23" s="355" t="s">
        <v>148</v>
      </c>
      <c r="B23" s="356" t="s">
        <v>73</v>
      </c>
      <c r="C23" s="359">
        <v>10</v>
      </c>
      <c r="D23" s="357">
        <v>8</v>
      </c>
      <c r="E23" s="357">
        <v>8</v>
      </c>
      <c r="F23" s="354">
        <f t="shared" si="0"/>
        <v>80</v>
      </c>
      <c r="G23" s="354">
        <f t="shared" si="1"/>
        <v>100</v>
      </c>
    </row>
    <row r="24" s="264" customFormat="1" ht="20.1" customHeight="1" spans="1:7">
      <c r="A24" s="355" t="s">
        <v>149</v>
      </c>
      <c r="B24" s="356" t="s">
        <v>150</v>
      </c>
      <c r="C24" s="361"/>
      <c r="D24" s="361"/>
      <c r="E24" s="361"/>
      <c r="F24" s="354" t="str">
        <f t="shared" si="0"/>
        <v/>
      </c>
      <c r="G24" s="354" t="str">
        <f t="shared" si="1"/>
        <v/>
      </c>
    </row>
    <row r="25" s="264" customFormat="1" ht="20.1" customHeight="1" spans="1:7">
      <c r="A25" s="352" t="s">
        <v>151</v>
      </c>
      <c r="B25" s="353" t="s">
        <v>152</v>
      </c>
      <c r="C25" s="354">
        <f>SUM(C26:C33)</f>
        <v>4500</v>
      </c>
      <c r="D25" s="354">
        <f>SUM(D26:D33)</f>
        <v>4539</v>
      </c>
      <c r="E25" s="354">
        <f>SUM(E26:E33)</f>
        <v>4857</v>
      </c>
      <c r="F25" s="354">
        <f t="shared" si="0"/>
        <v>107.9</v>
      </c>
      <c r="G25" s="354">
        <f t="shared" si="1"/>
        <v>107</v>
      </c>
    </row>
    <row r="26" s="264" customFormat="1" ht="20.1" customHeight="1" spans="1:7">
      <c r="A26" s="355" t="s">
        <v>153</v>
      </c>
      <c r="B26" s="356" t="s">
        <v>154</v>
      </c>
      <c r="C26" s="357">
        <v>800</v>
      </c>
      <c r="D26" s="357">
        <v>796</v>
      </c>
      <c r="E26" s="357">
        <v>852</v>
      </c>
      <c r="F26" s="354">
        <f t="shared" si="0"/>
        <v>106.5</v>
      </c>
      <c r="G26" s="354">
        <f t="shared" si="1"/>
        <v>107</v>
      </c>
    </row>
    <row r="27" s="264" customFormat="1" ht="20.1" customHeight="1" spans="1:7">
      <c r="A27" s="355" t="s">
        <v>155</v>
      </c>
      <c r="B27" s="356" t="s">
        <v>156</v>
      </c>
      <c r="C27" s="357">
        <v>1960</v>
      </c>
      <c r="D27" s="357">
        <v>1835</v>
      </c>
      <c r="E27" s="357">
        <v>1963</v>
      </c>
      <c r="F27" s="354">
        <f t="shared" si="0"/>
        <v>100.2</v>
      </c>
      <c r="G27" s="354">
        <f t="shared" si="1"/>
        <v>107</v>
      </c>
    </row>
    <row r="28" s="264" customFormat="1" ht="20.1" customHeight="1" spans="1:7">
      <c r="A28" s="355" t="s">
        <v>157</v>
      </c>
      <c r="B28" s="356" t="s">
        <v>158</v>
      </c>
      <c r="C28" s="357">
        <v>60</v>
      </c>
      <c r="D28" s="357">
        <v>166</v>
      </c>
      <c r="E28" s="357">
        <v>178</v>
      </c>
      <c r="F28" s="354">
        <f t="shared" si="0"/>
        <v>296.7</v>
      </c>
      <c r="G28" s="354">
        <f t="shared" si="1"/>
        <v>107.2</v>
      </c>
    </row>
    <row r="29" s="264" customFormat="1" ht="20.1" customHeight="1" spans="1:7">
      <c r="A29" s="355" t="s">
        <v>159</v>
      </c>
      <c r="B29" s="356" t="s">
        <v>160</v>
      </c>
      <c r="C29" s="357"/>
      <c r="D29" s="357"/>
      <c r="E29" s="357">
        <v>794</v>
      </c>
      <c r="F29" s="354" t="str">
        <f t="shared" si="0"/>
        <v/>
      </c>
      <c r="G29" s="354" t="str">
        <f t="shared" si="1"/>
        <v/>
      </c>
    </row>
    <row r="30" s="264" customFormat="1" ht="20.1" customHeight="1" spans="1:7">
      <c r="A30" s="355" t="s">
        <v>161</v>
      </c>
      <c r="B30" s="356" t="s">
        <v>162</v>
      </c>
      <c r="C30" s="357">
        <v>1678</v>
      </c>
      <c r="D30" s="357">
        <v>742</v>
      </c>
      <c r="E30" s="357"/>
      <c r="F30" s="354">
        <f t="shared" si="0"/>
        <v>0</v>
      </c>
      <c r="G30" s="354">
        <f t="shared" si="1"/>
        <v>0</v>
      </c>
    </row>
    <row r="31" s="264" customFormat="1" ht="20.1" customHeight="1" spans="1:7">
      <c r="A31" s="355" t="s">
        <v>163</v>
      </c>
      <c r="B31" s="356" t="s">
        <v>164</v>
      </c>
      <c r="C31" s="357">
        <v>2</v>
      </c>
      <c r="D31" s="357"/>
      <c r="E31" s="357"/>
      <c r="F31" s="354">
        <f t="shared" si="0"/>
        <v>0</v>
      </c>
      <c r="G31" s="354" t="str">
        <f t="shared" si="1"/>
        <v/>
      </c>
    </row>
    <row r="32" s="341" customFormat="1" ht="20.1" customHeight="1" spans="1:7">
      <c r="A32" s="355" t="s">
        <v>165</v>
      </c>
      <c r="B32" s="356" t="s">
        <v>166</v>
      </c>
      <c r="C32" s="361"/>
      <c r="D32" s="357"/>
      <c r="E32" s="357"/>
      <c r="F32" s="354" t="str">
        <f t="shared" si="0"/>
        <v/>
      </c>
      <c r="G32" s="354" t="str">
        <f t="shared" si="1"/>
        <v/>
      </c>
    </row>
    <row r="33" s="341" customFormat="1" ht="20.1" customHeight="1" spans="1:7">
      <c r="A33" s="355" t="s">
        <v>167</v>
      </c>
      <c r="B33" s="356" t="s">
        <v>168</v>
      </c>
      <c r="C33" s="361"/>
      <c r="D33" s="357">
        <v>1000</v>
      </c>
      <c r="E33" s="281">
        <v>1070</v>
      </c>
      <c r="F33" s="354" t="str">
        <f t="shared" si="0"/>
        <v/>
      </c>
      <c r="G33" s="354">
        <f t="shared" si="1"/>
        <v>107</v>
      </c>
    </row>
    <row r="34" s="341" customFormat="1" ht="20.1" customHeight="1" spans="1:7">
      <c r="A34" s="313"/>
      <c r="B34" s="356" t="s">
        <v>0</v>
      </c>
      <c r="C34" s="361"/>
      <c r="D34" s="362"/>
      <c r="E34" s="368"/>
      <c r="F34" s="368"/>
      <c r="G34" s="368"/>
    </row>
    <row r="35" s="264" customFormat="1" ht="20.1" customHeight="1" spans="1:7">
      <c r="A35" s="363" t="s">
        <v>105</v>
      </c>
      <c r="B35" s="315"/>
      <c r="C35" s="354">
        <f>SUM(C8,C25)</f>
        <v>31945</v>
      </c>
      <c r="D35" s="354">
        <f>SUM(D8,D25)</f>
        <v>28170</v>
      </c>
      <c r="E35" s="354">
        <f>SUM(E8,E25)</f>
        <v>30142</v>
      </c>
      <c r="F35" s="354">
        <f>IF(C35=0,"",ROUND((E35/C35)*100,1))</f>
        <v>94.4</v>
      </c>
      <c r="G35" s="354">
        <f>IF(D35=0,"",ROUND((E35/D35)*100,1))</f>
        <v>107</v>
      </c>
    </row>
    <row r="36" s="264" customFormat="1" ht="14.25" spans="3:7">
      <c r="C36" s="364"/>
      <c r="D36" s="364"/>
      <c r="E36" s="364"/>
      <c r="F36" s="364"/>
      <c r="G36" s="364"/>
    </row>
  </sheetData>
  <mergeCells count="8">
    <mergeCell ref="A2:G2"/>
    <mergeCell ref="C3:D3"/>
    <mergeCell ref="A6:B6"/>
    <mergeCell ref="E6:G6"/>
    <mergeCell ref="A35:B35"/>
    <mergeCell ref="C6:C7"/>
    <mergeCell ref="D6:D7"/>
    <mergeCell ref="A4:D5"/>
  </mergeCells>
  <conditionalFormatting sqref="A6:A36">
    <cfRule type="duplicateValues" dxfId="0" priority="1"/>
  </conditionalFormatting>
  <pageMargins left="0.75" right="0.75" top="1" bottom="1" header="0.5" footer="0.5"/>
  <pageSetup paperSize="9" orientation="portrait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E32"/>
  <sheetViews>
    <sheetView zoomScaleSheetLayoutView="60" workbookViewId="0">
      <selection activeCell="G31" sqref="G31"/>
    </sheetView>
  </sheetViews>
  <sheetFormatPr defaultColWidth="9" defaultRowHeight="15.75" outlineLevelCol="4"/>
  <cols>
    <col min="1" max="1" width="32.25" style="318" customWidth="1"/>
    <col min="2" max="3" width="10.75" style="316" customWidth="1"/>
    <col min="4" max="4" width="15.375" style="319" customWidth="1"/>
    <col min="5" max="5" width="20.25" style="320" customWidth="1"/>
    <col min="6" max="242" width="8.66666666666667" style="318" customWidth="1"/>
    <col min="243" max="243" width="8.66666666666667" style="318"/>
    <col min="244" max="16384" width="9" style="318"/>
  </cols>
  <sheetData>
    <row r="1" ht="24" customHeight="1" spans="1:3">
      <c r="A1" s="321" t="s">
        <v>169</v>
      </c>
      <c r="B1" s="322"/>
      <c r="C1" s="322"/>
    </row>
    <row r="2" ht="20.25" spans="1:5">
      <c r="A2" s="323" t="s">
        <v>13</v>
      </c>
      <c r="B2" s="323"/>
      <c r="C2" s="323"/>
      <c r="D2" s="323"/>
      <c r="E2" s="336"/>
    </row>
    <row r="3" spans="1:3">
      <c r="A3" s="324"/>
      <c r="B3" s="322"/>
      <c r="C3" s="322"/>
    </row>
    <row r="4" s="316" customFormat="1" ht="15" customHeight="1" spans="1:5">
      <c r="A4" s="239" t="s">
        <v>109</v>
      </c>
      <c r="B4" s="239" t="s">
        <v>170</v>
      </c>
      <c r="C4" s="325" t="s">
        <v>171</v>
      </c>
      <c r="D4" s="325" t="s">
        <v>172</v>
      </c>
      <c r="E4" s="337" t="s">
        <v>173</v>
      </c>
    </row>
    <row r="5" s="316" customFormat="1" ht="15" customHeight="1" spans="1:5">
      <c r="A5" s="242"/>
      <c r="B5" s="242"/>
      <c r="C5" s="326"/>
      <c r="D5" s="326"/>
      <c r="E5" s="338"/>
    </row>
    <row r="6" s="316" customFormat="1" ht="7" customHeight="1" spans="1:5">
      <c r="A6" s="242"/>
      <c r="B6" s="242"/>
      <c r="C6" s="327"/>
      <c r="D6" s="327"/>
      <c r="E6" s="339"/>
    </row>
    <row r="7" spans="1:5">
      <c r="A7" s="328" t="s">
        <v>174</v>
      </c>
      <c r="B7" s="329">
        <v>20870</v>
      </c>
      <c r="C7" s="329">
        <v>17450</v>
      </c>
      <c r="D7" s="329">
        <v>19361</v>
      </c>
      <c r="E7" s="340">
        <f>(D7-C7)/C7</f>
        <v>0.109512893982808</v>
      </c>
    </row>
    <row r="8" spans="1:5">
      <c r="A8" s="328" t="s">
        <v>175</v>
      </c>
      <c r="B8" s="329">
        <v>0</v>
      </c>
      <c r="C8" s="329">
        <v>0</v>
      </c>
      <c r="D8" s="329">
        <v>0</v>
      </c>
      <c r="E8" s="340"/>
    </row>
    <row r="9" spans="1:5">
      <c r="A9" s="328" t="s">
        <v>176</v>
      </c>
      <c r="B9" s="329">
        <v>27</v>
      </c>
      <c r="C9" s="329">
        <v>14</v>
      </c>
      <c r="D9" s="330">
        <v>73</v>
      </c>
      <c r="E9" s="340">
        <f t="shared" ref="E8:E32" si="0">(D9-C9)/C9</f>
        <v>4.21428571428571</v>
      </c>
    </row>
    <row r="10" spans="1:5">
      <c r="A10" s="328" t="s">
        <v>177</v>
      </c>
      <c r="B10" s="329">
        <v>498</v>
      </c>
      <c r="C10" s="329">
        <v>377</v>
      </c>
      <c r="D10" s="330">
        <v>492</v>
      </c>
      <c r="E10" s="340">
        <f t="shared" si="0"/>
        <v>0.305039787798409</v>
      </c>
    </row>
    <row r="11" spans="1:5">
      <c r="A11" s="328" t="s">
        <v>178</v>
      </c>
      <c r="B11" s="329">
        <v>15682</v>
      </c>
      <c r="C11" s="329">
        <v>14654</v>
      </c>
      <c r="D11" s="330">
        <v>15612</v>
      </c>
      <c r="E11" s="340">
        <f t="shared" si="0"/>
        <v>0.0653746417360448</v>
      </c>
    </row>
    <row r="12" spans="1:5">
      <c r="A12" s="328" t="s">
        <v>179</v>
      </c>
      <c r="B12" s="329">
        <v>2223</v>
      </c>
      <c r="C12" s="329">
        <v>3767</v>
      </c>
      <c r="D12" s="330">
        <v>1360</v>
      </c>
      <c r="E12" s="340">
        <f t="shared" si="0"/>
        <v>-0.638970002654632</v>
      </c>
    </row>
    <row r="13" spans="1:5">
      <c r="A13" s="328" t="s">
        <v>180</v>
      </c>
      <c r="B13" s="329">
        <v>443</v>
      </c>
      <c r="C13" s="329">
        <v>147</v>
      </c>
      <c r="D13" s="330">
        <v>1845</v>
      </c>
      <c r="E13" s="340">
        <f t="shared" si="0"/>
        <v>11.5510204081633</v>
      </c>
    </row>
    <row r="14" spans="1:5">
      <c r="A14" s="328" t="s">
        <v>181</v>
      </c>
      <c r="B14" s="329">
        <v>13170</v>
      </c>
      <c r="C14" s="329">
        <v>15617</v>
      </c>
      <c r="D14" s="330">
        <v>11896</v>
      </c>
      <c r="E14" s="340">
        <f t="shared" si="0"/>
        <v>-0.238265992188</v>
      </c>
    </row>
    <row r="15" s="317" customFormat="1" spans="1:5">
      <c r="A15" s="328" t="s">
        <v>182</v>
      </c>
      <c r="B15" s="329">
        <v>9613</v>
      </c>
      <c r="C15" s="329">
        <v>9259</v>
      </c>
      <c r="D15" s="330">
        <v>9078</v>
      </c>
      <c r="E15" s="340">
        <f t="shared" si="0"/>
        <v>-0.0195485473593261</v>
      </c>
    </row>
    <row r="16" spans="1:5">
      <c r="A16" s="331" t="s">
        <v>183</v>
      </c>
      <c r="B16" s="329">
        <v>513</v>
      </c>
      <c r="C16" s="329">
        <v>4201</v>
      </c>
      <c r="D16" s="330">
        <v>5134</v>
      </c>
      <c r="E16" s="340">
        <f t="shared" si="0"/>
        <v>0.222089978576529</v>
      </c>
    </row>
    <row r="17" s="317" customFormat="1" spans="1:5">
      <c r="A17" s="331" t="s">
        <v>184</v>
      </c>
      <c r="B17" s="329">
        <v>11481</v>
      </c>
      <c r="C17" s="329">
        <v>7723</v>
      </c>
      <c r="D17" s="330">
        <v>20420</v>
      </c>
      <c r="E17" s="340">
        <f t="shared" si="0"/>
        <v>1.64405023954422</v>
      </c>
    </row>
    <row r="18" spans="1:5">
      <c r="A18" s="331" t="s">
        <v>185</v>
      </c>
      <c r="B18" s="329">
        <v>3061</v>
      </c>
      <c r="C18" s="329">
        <v>2139</v>
      </c>
      <c r="D18" s="330">
        <v>4601</v>
      </c>
      <c r="E18" s="340">
        <f t="shared" si="0"/>
        <v>1.15100514259</v>
      </c>
    </row>
    <row r="19" spans="1:5">
      <c r="A19" s="331" t="s">
        <v>186</v>
      </c>
      <c r="B19" s="329">
        <v>391</v>
      </c>
      <c r="C19" s="329">
        <v>206</v>
      </c>
      <c r="D19" s="330">
        <v>374</v>
      </c>
      <c r="E19" s="340">
        <f t="shared" si="0"/>
        <v>0.815533980582524</v>
      </c>
    </row>
    <row r="20" spans="1:5">
      <c r="A20" s="331" t="s">
        <v>187</v>
      </c>
      <c r="B20" s="329">
        <v>42</v>
      </c>
      <c r="C20" s="329">
        <v>71</v>
      </c>
      <c r="D20" s="330">
        <v>11</v>
      </c>
      <c r="E20" s="340">
        <f t="shared" si="0"/>
        <v>-0.845070422535211</v>
      </c>
    </row>
    <row r="21" spans="1:5">
      <c r="A21" s="331" t="s">
        <v>188</v>
      </c>
      <c r="B21" s="329">
        <v>42</v>
      </c>
      <c r="C21" s="329">
        <v>36</v>
      </c>
      <c r="D21" s="330">
        <v>8</v>
      </c>
      <c r="E21" s="340">
        <f t="shared" si="0"/>
        <v>-0.777777777777778</v>
      </c>
    </row>
    <row r="22" spans="1:5">
      <c r="A22" s="331" t="s">
        <v>189</v>
      </c>
      <c r="B22" s="329">
        <v>0</v>
      </c>
      <c r="C22" s="329">
        <v>0</v>
      </c>
      <c r="D22" s="329">
        <v>0</v>
      </c>
      <c r="E22" s="340"/>
    </row>
    <row r="23" spans="1:5">
      <c r="A23" s="331" t="s">
        <v>190</v>
      </c>
      <c r="B23" s="329">
        <v>0</v>
      </c>
      <c r="C23" s="329">
        <v>0</v>
      </c>
      <c r="D23" s="329">
        <v>0</v>
      </c>
      <c r="E23" s="340"/>
    </row>
    <row r="24" spans="1:5">
      <c r="A24" s="331" t="s">
        <v>191</v>
      </c>
      <c r="B24" s="329">
        <v>460</v>
      </c>
      <c r="C24" s="329">
        <v>220</v>
      </c>
      <c r="D24" s="330">
        <v>426</v>
      </c>
      <c r="E24" s="340">
        <f t="shared" si="0"/>
        <v>0.936363636363636</v>
      </c>
    </row>
    <row r="25" spans="1:5">
      <c r="A25" s="331" t="s">
        <v>192</v>
      </c>
      <c r="B25" s="329">
        <v>12185</v>
      </c>
      <c r="C25" s="329">
        <v>13677</v>
      </c>
      <c r="D25" s="330">
        <v>7188</v>
      </c>
      <c r="E25" s="340">
        <f t="shared" si="0"/>
        <v>-0.474446150471595</v>
      </c>
    </row>
    <row r="26" spans="1:5">
      <c r="A26" s="331" t="s">
        <v>193</v>
      </c>
      <c r="B26" s="329">
        <v>0</v>
      </c>
      <c r="C26" s="329">
        <v>2</v>
      </c>
      <c r="D26" s="330"/>
      <c r="E26" s="340">
        <f t="shared" si="0"/>
        <v>-1</v>
      </c>
    </row>
    <row r="27" spans="1:5">
      <c r="A27" s="331" t="s">
        <v>194</v>
      </c>
      <c r="B27" s="329">
        <v>341</v>
      </c>
      <c r="C27" s="329">
        <v>566</v>
      </c>
      <c r="D27" s="330">
        <v>454</v>
      </c>
      <c r="E27" s="340">
        <f t="shared" si="0"/>
        <v>-0.197879858657244</v>
      </c>
    </row>
    <row r="28" spans="1:5">
      <c r="A28" s="332" t="s">
        <v>195</v>
      </c>
      <c r="B28" s="329">
        <v>1000</v>
      </c>
      <c r="C28" s="329"/>
      <c r="D28" s="330">
        <v>1002</v>
      </c>
      <c r="E28" s="340"/>
    </row>
    <row r="29" spans="1:5">
      <c r="A29" s="328" t="s">
        <v>196</v>
      </c>
      <c r="B29" s="329">
        <v>7</v>
      </c>
      <c r="C29" s="329">
        <v>0</v>
      </c>
      <c r="D29" s="330">
        <v>481</v>
      </c>
      <c r="E29" s="340"/>
    </row>
    <row r="30" spans="1:5">
      <c r="A30" s="331" t="s">
        <v>197</v>
      </c>
      <c r="B30" s="329">
        <v>320</v>
      </c>
      <c r="C30" s="329">
        <v>318</v>
      </c>
      <c r="D30" s="330">
        <v>318</v>
      </c>
      <c r="E30" s="340">
        <f t="shared" si="0"/>
        <v>0</v>
      </c>
    </row>
    <row r="31" spans="1:5">
      <c r="A31" s="328" t="s">
        <v>198</v>
      </c>
      <c r="B31" s="329">
        <v>0</v>
      </c>
      <c r="C31" s="329">
        <v>0</v>
      </c>
      <c r="D31" s="330"/>
      <c r="E31" s="340"/>
    </row>
    <row r="32" spans="1:5">
      <c r="A32" s="333" t="s">
        <v>199</v>
      </c>
      <c r="B32" s="334">
        <f>SUM(B7:B31)</f>
        <v>92369</v>
      </c>
      <c r="C32" s="334">
        <f>SUM(C7:C31)</f>
        <v>90444</v>
      </c>
      <c r="D32" s="335">
        <v>100134</v>
      </c>
      <c r="E32" s="340">
        <f t="shared" si="0"/>
        <v>0.107138118614833</v>
      </c>
    </row>
  </sheetData>
  <mergeCells count="5">
    <mergeCell ref="A4:A6"/>
    <mergeCell ref="B4:B6"/>
    <mergeCell ref="C4:C6"/>
    <mergeCell ref="D4:D6"/>
    <mergeCell ref="E4:E6"/>
  </mergeCells>
  <pageMargins left="0.698611111111111" right="0.698611111111111" top="0.75" bottom="0.75" header="0.3" footer="0.3"/>
  <pageSetup paperSize="9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1281"/>
  <sheetViews>
    <sheetView zoomScale="120" zoomScaleNormal="120" zoomScaleSheetLayoutView="60" workbookViewId="0">
      <pane ySplit="5" topLeftCell="A878" activePane="bottomLeft" state="frozen"/>
      <selection/>
      <selection pane="bottomLeft" activeCell="F1274" sqref="F1274"/>
    </sheetView>
  </sheetViews>
  <sheetFormatPr defaultColWidth="9" defaultRowHeight="15.75"/>
  <cols>
    <col min="1" max="1" width="9.475" style="262" customWidth="1"/>
    <col min="2" max="2" width="31.9833333333333" style="262" customWidth="1"/>
    <col min="3" max="3" width="11.4583333333333" style="262" customWidth="1"/>
    <col min="4" max="4" width="13.2333333333333" style="262" customWidth="1"/>
    <col min="5" max="5" width="12.9166666666667" style="262" customWidth="1"/>
    <col min="6" max="6" width="11.5666666666667" style="1" customWidth="1"/>
    <col min="7" max="230" width="9" style="1" customWidth="1"/>
  </cols>
  <sheetData>
    <row r="1" customFormat="1" spans="1:230">
      <c r="A1" s="263" t="s">
        <v>200</v>
      </c>
      <c r="B1" s="264"/>
      <c r="C1" s="264"/>
      <c r="D1" s="265" t="s">
        <v>0</v>
      </c>
      <c r="E1" s="2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customFormat="1" ht="22.5" spans="1:230">
      <c r="A2" s="266" t="s">
        <v>14</v>
      </c>
      <c r="B2" s="266"/>
      <c r="C2" s="266"/>
      <c r="D2" s="266"/>
      <c r="E2" s="2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customFormat="1" spans="1:230">
      <c r="A3" s="262"/>
      <c r="B3" s="262"/>
      <c r="C3" s="262"/>
      <c r="D3" s="262"/>
      <c r="E3" s="265" t="s">
        <v>37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customFormat="1" spans="1:230">
      <c r="A4" s="267" t="s">
        <v>109</v>
      </c>
      <c r="B4" s="268"/>
      <c r="C4" s="269" t="s">
        <v>112</v>
      </c>
      <c r="D4" s="269"/>
      <c r="E4" s="26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="45" customFormat="1" ht="15" customHeight="1" spans="1:230">
      <c r="A5" s="270" t="s">
        <v>113</v>
      </c>
      <c r="B5" s="271" t="s">
        <v>114</v>
      </c>
      <c r="C5" s="269" t="s">
        <v>201</v>
      </c>
      <c r="D5" s="272" t="s">
        <v>202</v>
      </c>
      <c r="E5" s="272" t="s">
        <v>203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</row>
    <row r="6" s="45" customFormat="1" spans="1:230">
      <c r="A6" s="273" t="s">
        <v>204</v>
      </c>
      <c r="B6" s="274" t="s">
        <v>174</v>
      </c>
      <c r="C6" s="275">
        <f>SUM(C7,C19,C28,C39,C50,C61,C72,C80,C89,C102,C111,C122,C134,C141,C149,C155,C162,C169,C176,C183,C190,C198,C204,C210,C217,C232)</f>
        <v>19361</v>
      </c>
      <c r="D6" s="275"/>
      <c r="E6" s="27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</row>
    <row r="7" s="259" customFormat="1" spans="1:24">
      <c r="A7" s="276" t="s">
        <v>205</v>
      </c>
      <c r="B7" s="277" t="s">
        <v>206</v>
      </c>
      <c r="C7" s="278">
        <f>SUM(C8:C18)</f>
        <v>231</v>
      </c>
      <c r="D7" s="275"/>
      <c r="E7" s="27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="260" customFormat="1" ht="15" customHeight="1" spans="1:24">
      <c r="A8" s="279" t="s">
        <v>207</v>
      </c>
      <c r="B8" s="280" t="s">
        <v>208</v>
      </c>
      <c r="C8" s="281">
        <v>176</v>
      </c>
      <c r="D8" s="275">
        <v>145</v>
      </c>
      <c r="E8" s="275">
        <f>C8-D8</f>
        <v>31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customFormat="1" spans="1:230">
      <c r="A9" s="279" t="s">
        <v>209</v>
      </c>
      <c r="B9" s="280" t="s">
        <v>210</v>
      </c>
      <c r="C9" s="282"/>
      <c r="D9" s="275"/>
      <c r="E9" s="27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customFormat="1" spans="1:230">
      <c r="A10" s="279" t="s">
        <v>211</v>
      </c>
      <c r="B10" s="283" t="s">
        <v>212</v>
      </c>
      <c r="C10" s="281"/>
      <c r="D10" s="275"/>
      <c r="E10" s="27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customFormat="1" spans="1:230">
      <c r="A11" s="279" t="s">
        <v>213</v>
      </c>
      <c r="B11" s="283" t="s">
        <v>214</v>
      </c>
      <c r="C11" s="281">
        <v>35</v>
      </c>
      <c r="D11" s="275"/>
      <c r="E11" s="275">
        <f>C11-D11</f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</row>
    <row r="12" customFormat="1" spans="1:230">
      <c r="A12" s="279" t="s">
        <v>215</v>
      </c>
      <c r="B12" s="283" t="s">
        <v>216</v>
      </c>
      <c r="C12" s="281"/>
      <c r="D12" s="275"/>
      <c r="E12" s="27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</row>
    <row r="13" customFormat="1" spans="1:230">
      <c r="A13" s="279" t="s">
        <v>217</v>
      </c>
      <c r="B13" s="284" t="s">
        <v>218</v>
      </c>
      <c r="C13" s="281"/>
      <c r="D13" s="275"/>
      <c r="E13" s="27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</row>
    <row r="14" customFormat="1" spans="1:230">
      <c r="A14" s="279" t="s">
        <v>219</v>
      </c>
      <c r="B14" s="284" t="s">
        <v>220</v>
      </c>
      <c r="C14" s="281"/>
      <c r="D14" s="275"/>
      <c r="E14" s="27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</row>
    <row r="15" customFormat="1" spans="1:230">
      <c r="A15" s="279" t="s">
        <v>221</v>
      </c>
      <c r="B15" s="284" t="s">
        <v>222</v>
      </c>
      <c r="C15" s="281"/>
      <c r="D15" s="275"/>
      <c r="E15" s="27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</row>
    <row r="16" customFormat="1" spans="1:230">
      <c r="A16" s="279" t="s">
        <v>223</v>
      </c>
      <c r="B16" s="284" t="s">
        <v>224</v>
      </c>
      <c r="C16" s="281"/>
      <c r="D16" s="275"/>
      <c r="E16" s="27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</row>
    <row r="17" customFormat="1" spans="1:230">
      <c r="A17" s="279" t="s">
        <v>225</v>
      </c>
      <c r="B17" s="284" t="s">
        <v>226</v>
      </c>
      <c r="C17" s="281"/>
      <c r="D17" s="275"/>
      <c r="E17" s="27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</row>
    <row r="18" customFormat="1" spans="1:230">
      <c r="A18" s="279" t="s">
        <v>227</v>
      </c>
      <c r="B18" s="284" t="s">
        <v>228</v>
      </c>
      <c r="C18" s="281">
        <v>20</v>
      </c>
      <c r="D18" s="275"/>
      <c r="E18" s="275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</row>
    <row r="19" customFormat="1" spans="1:230">
      <c r="A19" s="276" t="s">
        <v>229</v>
      </c>
      <c r="B19" s="277" t="s">
        <v>230</v>
      </c>
      <c r="C19" s="278">
        <f>SUM(C20:C27)</f>
        <v>253</v>
      </c>
      <c r="D19" s="275"/>
      <c r="E19" s="27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="260" customFormat="1" spans="1:24">
      <c r="A20" s="279" t="s">
        <v>231</v>
      </c>
      <c r="B20" s="280" t="s">
        <v>208</v>
      </c>
      <c r="C20" s="281">
        <v>216</v>
      </c>
      <c r="D20" s="275">
        <v>200</v>
      </c>
      <c r="E20" s="275">
        <v>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customFormat="1" spans="1:230">
      <c r="A21" s="279" t="s">
        <v>232</v>
      </c>
      <c r="B21" s="280" t="s">
        <v>210</v>
      </c>
      <c r="C21" s="281"/>
      <c r="D21" s="275"/>
      <c r="E21" s="27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customFormat="1" spans="1:230">
      <c r="A22" s="279" t="s">
        <v>233</v>
      </c>
      <c r="B22" s="283" t="s">
        <v>212</v>
      </c>
      <c r="C22" s="281"/>
      <c r="D22" s="275"/>
      <c r="E22" s="27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customFormat="1" spans="1:230">
      <c r="A23" s="279" t="s">
        <v>234</v>
      </c>
      <c r="B23" s="283" t="s">
        <v>235</v>
      </c>
      <c r="C23" s="281">
        <v>25</v>
      </c>
      <c r="D23" s="275"/>
      <c r="E23" s="275">
        <v>25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customFormat="1" spans="1:230">
      <c r="A24" s="279" t="s">
        <v>236</v>
      </c>
      <c r="B24" s="283" t="s">
        <v>237</v>
      </c>
      <c r="C24" s="281">
        <v>5</v>
      </c>
      <c r="D24" s="275"/>
      <c r="E24" s="275">
        <v>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customFormat="1" spans="1:230">
      <c r="A25" s="279" t="s">
        <v>238</v>
      </c>
      <c r="B25" s="283" t="s">
        <v>239</v>
      </c>
      <c r="C25" s="281"/>
      <c r="D25" s="275"/>
      <c r="E25" s="27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customFormat="1" spans="1:230">
      <c r="A26" s="279" t="s">
        <v>240</v>
      </c>
      <c r="B26" s="283" t="s">
        <v>226</v>
      </c>
      <c r="C26" s="281"/>
      <c r="D26" s="275"/>
      <c r="E26" s="27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customFormat="1" spans="1:230">
      <c r="A27" s="279" t="s">
        <v>241</v>
      </c>
      <c r="B27" s="283" t="s">
        <v>242</v>
      </c>
      <c r="C27" s="281">
        <v>7</v>
      </c>
      <c r="D27" s="275"/>
      <c r="E27" s="275">
        <v>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customFormat="1" spans="1:230">
      <c r="A28" s="276" t="s">
        <v>243</v>
      </c>
      <c r="B28" s="277" t="s">
        <v>244</v>
      </c>
      <c r="C28" s="278">
        <f>SUM(C29:C38)</f>
        <v>12699</v>
      </c>
      <c r="D28" s="275"/>
      <c r="E28" s="27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="260" customFormat="1" spans="1:24">
      <c r="A29" s="279" t="s">
        <v>245</v>
      </c>
      <c r="B29" s="280" t="s">
        <v>208</v>
      </c>
      <c r="C29" s="281">
        <v>5675</v>
      </c>
      <c r="D29" s="275">
        <v>2807</v>
      </c>
      <c r="E29" s="275">
        <f>C29-D29</f>
        <v>2868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customFormat="1" spans="1:230">
      <c r="A30" s="279" t="s">
        <v>246</v>
      </c>
      <c r="B30" s="280" t="s">
        <v>210</v>
      </c>
      <c r="C30" s="281"/>
      <c r="D30" s="275"/>
      <c r="E30" s="27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customFormat="1" spans="1:230">
      <c r="A31" s="279" t="s">
        <v>247</v>
      </c>
      <c r="B31" s="283" t="s">
        <v>212</v>
      </c>
      <c r="C31" s="281"/>
      <c r="D31" s="275"/>
      <c r="E31" s="27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customFormat="1" spans="1:230">
      <c r="A32" s="279" t="s">
        <v>248</v>
      </c>
      <c r="B32" s="283" t="s">
        <v>249</v>
      </c>
      <c r="C32" s="281"/>
      <c r="D32" s="275"/>
      <c r="E32" s="27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customFormat="1" spans="1:230">
      <c r="A33" s="279" t="s">
        <v>250</v>
      </c>
      <c r="B33" s="283" t="s">
        <v>251</v>
      </c>
      <c r="C33" s="281"/>
      <c r="D33" s="275"/>
      <c r="E33" s="27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customFormat="1" spans="1:230">
      <c r="A34" s="279" t="s">
        <v>252</v>
      </c>
      <c r="B34" s="285" t="s">
        <v>253</v>
      </c>
      <c r="C34" s="281"/>
      <c r="D34" s="275"/>
      <c r="E34" s="27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customFormat="1" spans="1:230">
      <c r="A35" s="279" t="s">
        <v>254</v>
      </c>
      <c r="B35" s="280" t="s">
        <v>255</v>
      </c>
      <c r="C35" s="281">
        <v>316</v>
      </c>
      <c r="D35" s="275"/>
      <c r="E35" s="275">
        <v>316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customFormat="1" spans="1:230">
      <c r="A36" s="279" t="s">
        <v>256</v>
      </c>
      <c r="B36" s="283" t="s">
        <v>257</v>
      </c>
      <c r="C36" s="281"/>
      <c r="D36" s="275"/>
      <c r="E36" s="27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customFormat="1" spans="1:230">
      <c r="A37" s="279" t="s">
        <v>258</v>
      </c>
      <c r="B37" s="283" t="s">
        <v>226</v>
      </c>
      <c r="C37" s="281"/>
      <c r="D37" s="275"/>
      <c r="E37" s="27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customFormat="1" spans="1:230">
      <c r="A38" s="279" t="s">
        <v>259</v>
      </c>
      <c r="B38" s="283" t="s">
        <v>260</v>
      </c>
      <c r="C38" s="286">
        <v>6708</v>
      </c>
      <c r="D38" s="275"/>
      <c r="E38" s="275">
        <v>6708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customFormat="1" spans="1:230">
      <c r="A39" s="276" t="s">
        <v>261</v>
      </c>
      <c r="B39" s="277" t="s">
        <v>262</v>
      </c>
      <c r="C39" s="278">
        <f>SUM(C40:C49)</f>
        <v>398</v>
      </c>
      <c r="D39" s="275"/>
      <c r="E39" s="27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="260" customFormat="1" spans="1:24">
      <c r="A40" s="279" t="s">
        <v>263</v>
      </c>
      <c r="B40" s="280" t="s">
        <v>208</v>
      </c>
      <c r="C40" s="281">
        <v>242</v>
      </c>
      <c r="D40" s="275">
        <v>228</v>
      </c>
      <c r="E40" s="275">
        <f>C40-D40</f>
        <v>14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Format="1" spans="1:230">
      <c r="A41" s="279" t="s">
        <v>264</v>
      </c>
      <c r="B41" s="280" t="s">
        <v>210</v>
      </c>
      <c r="C41" s="281"/>
      <c r="D41" s="275"/>
      <c r="E41" s="27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</row>
    <row r="42" customFormat="1" spans="1:230">
      <c r="A42" s="279" t="s">
        <v>265</v>
      </c>
      <c r="B42" s="283" t="s">
        <v>212</v>
      </c>
      <c r="C42" s="281"/>
      <c r="D42" s="275"/>
      <c r="E42" s="27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</row>
    <row r="43" customFormat="1" spans="1:230">
      <c r="A43" s="279" t="s">
        <v>266</v>
      </c>
      <c r="B43" s="283" t="s">
        <v>267</v>
      </c>
      <c r="C43" s="281"/>
      <c r="D43" s="275"/>
      <c r="E43" s="27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</row>
    <row r="44" customFormat="1" spans="1:230">
      <c r="A44" s="279" t="s">
        <v>268</v>
      </c>
      <c r="B44" s="283" t="s">
        <v>269</v>
      </c>
      <c r="C44" s="281"/>
      <c r="D44" s="275"/>
      <c r="E44" s="27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</row>
    <row r="45" customFormat="1" spans="1:230">
      <c r="A45" s="279" t="s">
        <v>270</v>
      </c>
      <c r="B45" s="280" t="s">
        <v>271</v>
      </c>
      <c r="C45" s="281"/>
      <c r="D45" s="275"/>
      <c r="E45" s="27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</row>
    <row r="46" customFormat="1" spans="1:230">
      <c r="A46" s="279" t="s">
        <v>272</v>
      </c>
      <c r="B46" s="280" t="s">
        <v>273</v>
      </c>
      <c r="C46" s="281"/>
      <c r="D46" s="275"/>
      <c r="E46" s="27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</row>
    <row r="47" customFormat="1" spans="1:230">
      <c r="A47" s="279" t="s">
        <v>274</v>
      </c>
      <c r="B47" s="280" t="s">
        <v>275</v>
      </c>
      <c r="C47" s="281"/>
      <c r="D47" s="275"/>
      <c r="E47" s="27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</row>
    <row r="48" customFormat="1" spans="1:230">
      <c r="A48" s="279" t="s">
        <v>276</v>
      </c>
      <c r="B48" s="280" t="s">
        <v>226</v>
      </c>
      <c r="C48" s="281"/>
      <c r="D48" s="275"/>
      <c r="E48" s="27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customFormat="1" spans="1:230">
      <c r="A49" s="279" t="s">
        <v>277</v>
      </c>
      <c r="B49" s="283" t="s">
        <v>278</v>
      </c>
      <c r="C49" s="281">
        <v>156</v>
      </c>
      <c r="D49" s="275"/>
      <c r="E49" s="275">
        <v>156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</row>
    <row r="50" customFormat="1" spans="1:230">
      <c r="A50" s="276" t="s">
        <v>279</v>
      </c>
      <c r="B50" s="287" t="s">
        <v>280</v>
      </c>
      <c r="C50" s="278">
        <f>SUM(C51:C60)</f>
        <v>228</v>
      </c>
      <c r="D50" s="275"/>
      <c r="E50" s="27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</row>
    <row r="51" customFormat="1" spans="1:230">
      <c r="A51" s="279" t="s">
        <v>281</v>
      </c>
      <c r="B51" s="283" t="s">
        <v>208</v>
      </c>
      <c r="C51" s="281">
        <v>162</v>
      </c>
      <c r="D51" s="275">
        <v>95</v>
      </c>
      <c r="E51" s="275">
        <f>C51-D51</f>
        <v>67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</row>
    <row r="52" s="260" customFormat="1" spans="1:24">
      <c r="A52" s="279" t="s">
        <v>282</v>
      </c>
      <c r="B52" s="284" t="s">
        <v>210</v>
      </c>
      <c r="C52" s="281"/>
      <c r="D52" s="275"/>
      <c r="E52" s="27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Format="1" spans="1:230">
      <c r="A53" s="279" t="s">
        <v>283</v>
      </c>
      <c r="B53" s="280" t="s">
        <v>212</v>
      </c>
      <c r="C53" s="281"/>
      <c r="D53" s="275"/>
      <c r="E53" s="27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</row>
    <row r="54" customFormat="1" spans="1:230">
      <c r="A54" s="279" t="s">
        <v>284</v>
      </c>
      <c r="B54" s="280" t="s">
        <v>285</v>
      </c>
      <c r="C54" s="281"/>
      <c r="D54" s="275"/>
      <c r="E54" s="27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</row>
    <row r="55" customFormat="1" spans="1:230">
      <c r="A55" s="279" t="s">
        <v>286</v>
      </c>
      <c r="B55" s="280" t="s">
        <v>287</v>
      </c>
      <c r="C55" s="281"/>
      <c r="D55" s="275"/>
      <c r="E55" s="27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</row>
    <row r="56" customFormat="1" spans="1:230">
      <c r="A56" s="279" t="s">
        <v>288</v>
      </c>
      <c r="B56" s="283" t="s">
        <v>289</v>
      </c>
      <c r="C56" s="281"/>
      <c r="D56" s="275"/>
      <c r="E56" s="27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</row>
    <row r="57" customFormat="1" spans="1:230">
      <c r="A57" s="279" t="s">
        <v>290</v>
      </c>
      <c r="B57" s="283" t="s">
        <v>291</v>
      </c>
      <c r="C57" s="281">
        <v>35</v>
      </c>
      <c r="D57" s="275"/>
      <c r="E57" s="275">
        <v>35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</row>
    <row r="58" customFormat="1" spans="1:230">
      <c r="A58" s="279" t="s">
        <v>292</v>
      </c>
      <c r="B58" s="283" t="s">
        <v>293</v>
      </c>
      <c r="C58" s="281">
        <v>31</v>
      </c>
      <c r="D58" s="275"/>
      <c r="E58" s="275">
        <v>31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</row>
    <row r="59" customFormat="1" spans="1:230">
      <c r="A59" s="279" t="s">
        <v>294</v>
      </c>
      <c r="B59" s="280" t="s">
        <v>226</v>
      </c>
      <c r="C59" s="281"/>
      <c r="D59" s="275"/>
      <c r="E59" s="27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</row>
    <row r="60" customFormat="1" spans="1:230">
      <c r="A60" s="279" t="s">
        <v>295</v>
      </c>
      <c r="B60" s="283" t="s">
        <v>296</v>
      </c>
      <c r="C60" s="281"/>
      <c r="D60" s="275"/>
      <c r="E60" s="27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</row>
    <row r="61" customFormat="1" spans="1:230">
      <c r="A61" s="276" t="s">
        <v>297</v>
      </c>
      <c r="B61" s="288" t="s">
        <v>298</v>
      </c>
      <c r="C61" s="278">
        <f>SUM(C62:C71)</f>
        <v>656</v>
      </c>
      <c r="D61" s="275"/>
      <c r="E61" s="27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</row>
    <row r="62" customFormat="1" spans="1:230">
      <c r="A62" s="279" t="s">
        <v>299</v>
      </c>
      <c r="B62" s="283" t="s">
        <v>208</v>
      </c>
      <c r="C62" s="281">
        <v>454</v>
      </c>
      <c r="D62" s="275">
        <v>209</v>
      </c>
      <c r="E62" s="275">
        <f>C62-D62</f>
        <v>245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</row>
    <row r="63" s="260" customFormat="1" spans="1:24">
      <c r="A63" s="279" t="s">
        <v>300</v>
      </c>
      <c r="B63" s="284" t="s">
        <v>210</v>
      </c>
      <c r="C63" s="281"/>
      <c r="D63" s="275"/>
      <c r="E63" s="27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customFormat="1" spans="1:230">
      <c r="A64" s="279" t="s">
        <v>301</v>
      </c>
      <c r="B64" s="284" t="s">
        <v>212</v>
      </c>
      <c r="C64" s="281"/>
      <c r="D64" s="275"/>
      <c r="E64" s="27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</row>
    <row r="65" customFormat="1" spans="1:230">
      <c r="A65" s="279" t="s">
        <v>302</v>
      </c>
      <c r="B65" s="284" t="s">
        <v>303</v>
      </c>
      <c r="C65" s="281"/>
      <c r="D65" s="275"/>
      <c r="E65" s="27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</row>
    <row r="66" customFormat="1" spans="1:230">
      <c r="A66" s="279" t="s">
        <v>304</v>
      </c>
      <c r="B66" s="284" t="s">
        <v>305</v>
      </c>
      <c r="C66" s="281"/>
      <c r="D66" s="275"/>
      <c r="E66" s="27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</row>
    <row r="67" customFormat="1" spans="1:230">
      <c r="A67" s="279" t="s">
        <v>306</v>
      </c>
      <c r="B67" s="284" t="s">
        <v>307</v>
      </c>
      <c r="C67" s="281"/>
      <c r="D67" s="275"/>
      <c r="E67" s="27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</row>
    <row r="68" customFormat="1" spans="1:230">
      <c r="A68" s="279" t="s">
        <v>308</v>
      </c>
      <c r="B68" s="280" t="s">
        <v>309</v>
      </c>
      <c r="C68" s="281">
        <v>45</v>
      </c>
      <c r="D68" s="275"/>
      <c r="E68" s="275">
        <v>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</row>
    <row r="69" customFormat="1" spans="1:230">
      <c r="A69" s="279" t="s">
        <v>310</v>
      </c>
      <c r="B69" s="283" t="s">
        <v>311</v>
      </c>
      <c r="C69" s="281">
        <v>100</v>
      </c>
      <c r="D69" s="275"/>
      <c r="E69" s="275">
        <v>100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</row>
    <row r="70" customFormat="1" spans="1:230">
      <c r="A70" s="279" t="s">
        <v>312</v>
      </c>
      <c r="B70" s="283" t="s">
        <v>226</v>
      </c>
      <c r="C70" s="281"/>
      <c r="D70" s="275"/>
      <c r="E70" s="27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</row>
    <row r="71" customFormat="1" spans="1:230">
      <c r="A71" s="279" t="s">
        <v>313</v>
      </c>
      <c r="B71" s="283" t="s">
        <v>314</v>
      </c>
      <c r="C71" s="281">
        <v>57</v>
      </c>
      <c r="D71" s="275"/>
      <c r="E71" s="275">
        <v>57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</row>
    <row r="72" customFormat="1" spans="1:230">
      <c r="A72" s="276" t="s">
        <v>315</v>
      </c>
      <c r="B72" s="277" t="s">
        <v>316</v>
      </c>
      <c r="C72" s="278">
        <f>SUM(C73:C79)</f>
        <v>0</v>
      </c>
      <c r="D72" s="275"/>
      <c r="E72" s="27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</row>
    <row r="73" customFormat="1" spans="1:230">
      <c r="A73" s="279" t="s">
        <v>317</v>
      </c>
      <c r="B73" s="280" t="s">
        <v>208</v>
      </c>
      <c r="C73" s="289"/>
      <c r="D73" s="275"/>
      <c r="E73" s="27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</row>
    <row r="74" s="260" customFormat="1" spans="1:24">
      <c r="A74" s="279" t="s">
        <v>318</v>
      </c>
      <c r="B74" s="280" t="s">
        <v>210</v>
      </c>
      <c r="C74" s="289"/>
      <c r="D74" s="275"/>
      <c r="E74" s="27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customFormat="1" spans="1:230">
      <c r="A75" s="279" t="s">
        <v>319</v>
      </c>
      <c r="B75" s="283" t="s">
        <v>212</v>
      </c>
      <c r="C75" s="289"/>
      <c r="D75" s="275"/>
      <c r="E75" s="27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</row>
    <row r="76" customFormat="1" spans="1:230">
      <c r="A76" s="279" t="s">
        <v>320</v>
      </c>
      <c r="B76" s="280" t="s">
        <v>309</v>
      </c>
      <c r="C76" s="289"/>
      <c r="D76" s="275"/>
      <c r="E76" s="27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</row>
    <row r="77" customFormat="1" spans="1:230">
      <c r="A77" s="279" t="s">
        <v>321</v>
      </c>
      <c r="B77" s="283" t="s">
        <v>322</v>
      </c>
      <c r="C77" s="289"/>
      <c r="D77" s="275"/>
      <c r="E77" s="27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</row>
    <row r="78" customFormat="1" spans="1:230">
      <c r="A78" s="279" t="s">
        <v>323</v>
      </c>
      <c r="B78" s="283" t="s">
        <v>226</v>
      </c>
      <c r="C78" s="289"/>
      <c r="D78" s="275"/>
      <c r="E78" s="27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</row>
    <row r="79" customFormat="1" spans="1:230">
      <c r="A79" s="279" t="s">
        <v>324</v>
      </c>
      <c r="B79" s="283" t="s">
        <v>325</v>
      </c>
      <c r="C79" s="289"/>
      <c r="D79" s="275"/>
      <c r="E79" s="27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</row>
    <row r="80" customFormat="1" spans="1:230">
      <c r="A80" s="276" t="s">
        <v>326</v>
      </c>
      <c r="B80" s="287" t="s">
        <v>327</v>
      </c>
      <c r="C80" s="278">
        <f>SUM(C81:C88)</f>
        <v>107</v>
      </c>
      <c r="D80" s="275"/>
      <c r="E80" s="27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</row>
    <row r="81" customFormat="1" spans="1:230">
      <c r="A81" s="279" t="s">
        <v>328</v>
      </c>
      <c r="B81" s="280" t="s">
        <v>208</v>
      </c>
      <c r="C81" s="290">
        <v>81</v>
      </c>
      <c r="D81" s="275">
        <v>62</v>
      </c>
      <c r="E81" s="275">
        <f>C81-D81</f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</row>
    <row r="82" customFormat="1" spans="1:230">
      <c r="A82" s="279" t="s">
        <v>329</v>
      </c>
      <c r="B82" s="280" t="s">
        <v>210</v>
      </c>
      <c r="C82" s="290"/>
      <c r="D82" s="275"/>
      <c r="E82" s="2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</row>
    <row r="83" customFormat="1" spans="1:230">
      <c r="A83" s="279" t="s">
        <v>330</v>
      </c>
      <c r="B83" s="280" t="s">
        <v>212</v>
      </c>
      <c r="C83" s="290"/>
      <c r="D83" s="275"/>
      <c r="E83" s="27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</row>
    <row r="84" customFormat="1" spans="1:230">
      <c r="A84" s="279" t="s">
        <v>331</v>
      </c>
      <c r="B84" s="291" t="s">
        <v>332</v>
      </c>
      <c r="C84" s="290"/>
      <c r="D84" s="275"/>
      <c r="E84" s="2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</row>
    <row r="85" customFormat="1" spans="1:230">
      <c r="A85" s="279" t="s">
        <v>333</v>
      </c>
      <c r="B85" s="283" t="s">
        <v>334</v>
      </c>
      <c r="C85" s="290"/>
      <c r="D85" s="275"/>
      <c r="E85" s="2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</row>
    <row r="86" s="260" customFormat="1" spans="1:24">
      <c r="A86" s="279" t="s">
        <v>335</v>
      </c>
      <c r="B86" s="283" t="s">
        <v>309</v>
      </c>
      <c r="C86" s="290"/>
      <c r="D86" s="275"/>
      <c r="E86" s="2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customFormat="1" spans="1:230">
      <c r="A87" s="279" t="s">
        <v>336</v>
      </c>
      <c r="B87" s="283" t="s">
        <v>226</v>
      </c>
      <c r="C87" s="290"/>
      <c r="D87" s="275"/>
      <c r="E87" s="2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</row>
    <row r="88" customFormat="1" spans="1:230">
      <c r="A88" s="279" t="s">
        <v>337</v>
      </c>
      <c r="B88" s="284" t="s">
        <v>338</v>
      </c>
      <c r="C88" s="290">
        <v>26</v>
      </c>
      <c r="D88" s="275"/>
      <c r="E88" s="275">
        <v>26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</row>
    <row r="89" customFormat="1" spans="1:230">
      <c r="A89" s="276" t="s">
        <v>339</v>
      </c>
      <c r="B89" s="277" t="s">
        <v>340</v>
      </c>
      <c r="C89" s="278">
        <f>SUM(C90:C101)</f>
        <v>0</v>
      </c>
      <c r="D89" s="275"/>
      <c r="E89" s="27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</row>
    <row r="90" customFormat="1" spans="1:230">
      <c r="A90" s="279" t="s">
        <v>341</v>
      </c>
      <c r="B90" s="280" t="s">
        <v>208</v>
      </c>
      <c r="C90" s="289"/>
      <c r="D90" s="275"/>
      <c r="E90" s="27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</row>
    <row r="91" customFormat="1" spans="1:230">
      <c r="A91" s="279" t="s">
        <v>342</v>
      </c>
      <c r="B91" s="283" t="s">
        <v>210</v>
      </c>
      <c r="C91" s="289"/>
      <c r="D91" s="275"/>
      <c r="E91" s="27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</row>
    <row r="92" customFormat="1" spans="1:230">
      <c r="A92" s="279" t="s">
        <v>343</v>
      </c>
      <c r="B92" s="283" t="s">
        <v>212</v>
      </c>
      <c r="C92" s="289"/>
      <c r="D92" s="275"/>
      <c r="E92" s="27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</row>
    <row r="93" customFormat="1" spans="1:230">
      <c r="A93" s="279" t="s">
        <v>344</v>
      </c>
      <c r="B93" s="280" t="s">
        <v>345</v>
      </c>
      <c r="C93" s="289"/>
      <c r="D93" s="275"/>
      <c r="E93" s="27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</row>
    <row r="94" customFormat="1" spans="1:230">
      <c r="A94" s="279" t="s">
        <v>346</v>
      </c>
      <c r="B94" s="280" t="s">
        <v>347</v>
      </c>
      <c r="C94" s="289"/>
      <c r="D94" s="275"/>
      <c r="E94" s="27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</row>
    <row r="95" s="260" customFormat="1" spans="1:24">
      <c r="A95" s="279" t="s">
        <v>348</v>
      </c>
      <c r="B95" s="280" t="s">
        <v>309</v>
      </c>
      <c r="C95" s="289"/>
      <c r="D95" s="275"/>
      <c r="E95" s="27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customFormat="1" spans="1:230">
      <c r="A96" s="279" t="s">
        <v>349</v>
      </c>
      <c r="B96" s="280" t="s">
        <v>350</v>
      </c>
      <c r="C96" s="289"/>
      <c r="D96" s="275"/>
      <c r="E96" s="27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</row>
    <row r="97" customFormat="1" spans="1:230">
      <c r="A97" s="279" t="s">
        <v>351</v>
      </c>
      <c r="B97" s="280" t="s">
        <v>352</v>
      </c>
      <c r="C97" s="289"/>
      <c r="D97" s="275"/>
      <c r="E97" s="27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</row>
    <row r="98" customFormat="1" spans="1:230">
      <c r="A98" s="279" t="s">
        <v>353</v>
      </c>
      <c r="B98" s="280" t="s">
        <v>354</v>
      </c>
      <c r="C98" s="289"/>
      <c r="D98" s="275"/>
      <c r="E98" s="27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</row>
    <row r="99" customFormat="1" spans="1:230">
      <c r="A99" s="279" t="s">
        <v>355</v>
      </c>
      <c r="B99" s="280" t="s">
        <v>356</v>
      </c>
      <c r="C99" s="289"/>
      <c r="D99" s="275"/>
      <c r="E99" s="27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</row>
    <row r="100" customFormat="1" spans="1:230">
      <c r="A100" s="279" t="s">
        <v>357</v>
      </c>
      <c r="B100" s="283" t="s">
        <v>226</v>
      </c>
      <c r="C100" s="289"/>
      <c r="D100" s="275"/>
      <c r="E100" s="27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</row>
    <row r="101" customFormat="1" spans="1:230">
      <c r="A101" s="279" t="s">
        <v>358</v>
      </c>
      <c r="B101" s="283" t="s">
        <v>359</v>
      </c>
      <c r="C101" s="289"/>
      <c r="D101" s="275"/>
      <c r="E101" s="27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</row>
    <row r="102" customFormat="1" spans="1:230">
      <c r="A102" s="276" t="s">
        <v>360</v>
      </c>
      <c r="B102" s="292" t="s">
        <v>361</v>
      </c>
      <c r="C102" s="278">
        <f>SUM(C103:C110)</f>
        <v>737</v>
      </c>
      <c r="D102" s="275"/>
      <c r="E102" s="27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</row>
    <row r="103" customFormat="1" spans="1:230">
      <c r="A103" s="279" t="s">
        <v>362</v>
      </c>
      <c r="B103" s="280" t="s">
        <v>208</v>
      </c>
      <c r="C103" s="281">
        <v>621</v>
      </c>
      <c r="D103" s="275">
        <v>582</v>
      </c>
      <c r="E103" s="275">
        <f>C103-D103</f>
        <v>39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</row>
    <row r="104" customFormat="1" spans="1:230">
      <c r="A104" s="279" t="s">
        <v>363</v>
      </c>
      <c r="B104" s="280" t="s">
        <v>210</v>
      </c>
      <c r="C104" s="281"/>
      <c r="D104" s="275"/>
      <c r="E104" s="27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</row>
    <row r="105" customFormat="1" spans="1:230">
      <c r="A105" s="279" t="s">
        <v>364</v>
      </c>
      <c r="B105" s="280" t="s">
        <v>212</v>
      </c>
      <c r="C105" s="281"/>
      <c r="D105" s="275"/>
      <c r="E105" s="27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</row>
    <row r="106" customFormat="1" spans="1:230">
      <c r="A106" s="279" t="s">
        <v>365</v>
      </c>
      <c r="B106" s="283" t="s">
        <v>366</v>
      </c>
      <c r="C106" s="281"/>
      <c r="D106" s="275"/>
      <c r="E106" s="27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</row>
    <row r="107" customFormat="1" spans="1:230">
      <c r="A107" s="279" t="s">
        <v>367</v>
      </c>
      <c r="B107" s="283" t="s">
        <v>368</v>
      </c>
      <c r="C107" s="281"/>
      <c r="D107" s="275"/>
      <c r="E107" s="27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</row>
    <row r="108" s="260" customFormat="1" spans="1:24">
      <c r="A108" s="279" t="s">
        <v>369</v>
      </c>
      <c r="B108" s="283" t="s">
        <v>370</v>
      </c>
      <c r="C108" s="281"/>
      <c r="D108" s="275"/>
      <c r="E108" s="27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customFormat="1" spans="1:230">
      <c r="A109" s="279" t="s">
        <v>371</v>
      </c>
      <c r="B109" s="280" t="s">
        <v>226</v>
      </c>
      <c r="C109" s="281"/>
      <c r="D109" s="275"/>
      <c r="E109" s="27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</row>
    <row r="110" customFormat="1" spans="1:230">
      <c r="A110" s="279" t="s">
        <v>372</v>
      </c>
      <c r="B110" s="280" t="s">
        <v>373</v>
      </c>
      <c r="C110" s="281">
        <v>116</v>
      </c>
      <c r="D110" s="275"/>
      <c r="E110" s="275">
        <v>116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</row>
    <row r="111" customFormat="1" spans="1:230">
      <c r="A111" s="276" t="s">
        <v>374</v>
      </c>
      <c r="B111" s="293" t="s">
        <v>375</v>
      </c>
      <c r="C111" s="278">
        <f>SUM(C112:C121)</f>
        <v>186</v>
      </c>
      <c r="D111" s="275"/>
      <c r="E111" s="27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</row>
    <row r="112" customFormat="1" spans="1:230">
      <c r="A112" s="279" t="s">
        <v>376</v>
      </c>
      <c r="B112" s="280" t="s">
        <v>208</v>
      </c>
      <c r="C112" s="281">
        <v>83</v>
      </c>
      <c r="D112" s="275">
        <v>56</v>
      </c>
      <c r="E112" s="275">
        <f>C112-D112</f>
        <v>27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</row>
    <row r="113" customFormat="1" spans="1:230">
      <c r="A113" s="279" t="s">
        <v>377</v>
      </c>
      <c r="B113" s="280" t="s">
        <v>210</v>
      </c>
      <c r="C113" s="281"/>
      <c r="D113" s="275"/>
      <c r="E113" s="27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</row>
    <row r="114" customFormat="1" spans="1:230">
      <c r="A114" s="279" t="s">
        <v>378</v>
      </c>
      <c r="B114" s="280" t="s">
        <v>212</v>
      </c>
      <c r="C114" s="281"/>
      <c r="D114" s="275"/>
      <c r="E114" s="27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</row>
    <row r="115" customFormat="1" spans="1:230">
      <c r="A115" s="279" t="s">
        <v>379</v>
      </c>
      <c r="B115" s="283" t="s">
        <v>380</v>
      </c>
      <c r="C115" s="281"/>
      <c r="D115" s="275"/>
      <c r="E115" s="27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</row>
    <row r="116" customFormat="1" spans="1:230">
      <c r="A116" s="279" t="s">
        <v>381</v>
      </c>
      <c r="B116" s="283" t="s">
        <v>382</v>
      </c>
      <c r="C116" s="281"/>
      <c r="D116" s="275"/>
      <c r="E116" s="27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</row>
    <row r="117" customFormat="1" spans="1:230">
      <c r="A117" s="279" t="s">
        <v>383</v>
      </c>
      <c r="B117" s="283" t="s">
        <v>384</v>
      </c>
      <c r="C117" s="281"/>
      <c r="D117" s="275"/>
      <c r="E117" s="27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</row>
    <row r="118" s="260" customFormat="1" spans="1:24">
      <c r="A118" s="279" t="s">
        <v>385</v>
      </c>
      <c r="B118" s="280" t="s">
        <v>386</v>
      </c>
      <c r="C118" s="281"/>
      <c r="D118" s="275"/>
      <c r="E118" s="27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customFormat="1" spans="1:230">
      <c r="A119" s="279" t="s">
        <v>387</v>
      </c>
      <c r="B119" s="280" t="s">
        <v>388</v>
      </c>
      <c r="C119" s="281">
        <v>75</v>
      </c>
      <c r="D119" s="275"/>
      <c r="E119" s="275">
        <v>75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</row>
    <row r="120" customFormat="1" spans="1:230">
      <c r="A120" s="279" t="s">
        <v>389</v>
      </c>
      <c r="B120" s="280" t="s">
        <v>226</v>
      </c>
      <c r="C120" s="281"/>
      <c r="D120" s="275"/>
      <c r="E120" s="27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</row>
    <row r="121" customFormat="1" spans="1:230">
      <c r="A121" s="279" t="s">
        <v>390</v>
      </c>
      <c r="B121" s="283" t="s">
        <v>391</v>
      </c>
      <c r="C121" s="281">
        <v>28</v>
      </c>
      <c r="D121" s="275"/>
      <c r="E121" s="275">
        <v>28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</row>
    <row r="122" customFormat="1" spans="1:230">
      <c r="A122" s="276" t="s">
        <v>392</v>
      </c>
      <c r="B122" s="287" t="s">
        <v>393</v>
      </c>
      <c r="C122" s="278">
        <f>SUM(C123:C133)</f>
        <v>0</v>
      </c>
      <c r="D122" s="275"/>
      <c r="E122" s="27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</row>
    <row r="123" customFormat="1" spans="1:230">
      <c r="A123" s="279" t="s">
        <v>394</v>
      </c>
      <c r="B123" s="283" t="s">
        <v>208</v>
      </c>
      <c r="C123" s="289"/>
      <c r="D123" s="275"/>
      <c r="E123" s="27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</row>
    <row r="124" customFormat="1" spans="1:230">
      <c r="A124" s="279" t="s">
        <v>395</v>
      </c>
      <c r="B124" s="284" t="s">
        <v>210</v>
      </c>
      <c r="C124" s="289"/>
      <c r="D124" s="275"/>
      <c r="E124" s="27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</row>
    <row r="125" customFormat="1" spans="1:230">
      <c r="A125" s="279" t="s">
        <v>396</v>
      </c>
      <c r="B125" s="280" t="s">
        <v>212</v>
      </c>
      <c r="C125" s="289"/>
      <c r="D125" s="275"/>
      <c r="E125" s="27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</row>
    <row r="126" customFormat="1" spans="1:230">
      <c r="A126" s="279" t="s">
        <v>397</v>
      </c>
      <c r="B126" s="280" t="s">
        <v>398</v>
      </c>
      <c r="C126" s="289"/>
      <c r="D126" s="275"/>
      <c r="E126" s="27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</row>
    <row r="127" s="260" customFormat="1" spans="1:24">
      <c r="A127" s="279" t="s">
        <v>399</v>
      </c>
      <c r="B127" s="280" t="s">
        <v>400</v>
      </c>
      <c r="C127" s="289"/>
      <c r="D127" s="275"/>
      <c r="E127" s="27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customFormat="1" spans="1:230">
      <c r="A128" s="279" t="s">
        <v>401</v>
      </c>
      <c r="B128" s="283" t="s">
        <v>402</v>
      </c>
      <c r="C128" s="289"/>
      <c r="D128" s="275"/>
      <c r="E128" s="27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</row>
    <row r="129" customFormat="1" spans="1:230">
      <c r="A129" s="279" t="s">
        <v>403</v>
      </c>
      <c r="B129" s="280" t="s">
        <v>404</v>
      </c>
      <c r="C129" s="289"/>
      <c r="D129" s="275"/>
      <c r="E129" s="27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</row>
    <row r="130" customFormat="1" spans="1:230">
      <c r="A130" s="279" t="s">
        <v>405</v>
      </c>
      <c r="B130" s="280" t="s">
        <v>406</v>
      </c>
      <c r="C130" s="289"/>
      <c r="D130" s="275"/>
      <c r="E130" s="27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</row>
    <row r="131" customFormat="1" spans="1:230">
      <c r="A131" s="279" t="s">
        <v>407</v>
      </c>
      <c r="B131" s="280" t="s">
        <v>408</v>
      </c>
      <c r="C131" s="289"/>
      <c r="D131" s="275"/>
      <c r="E131" s="27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</row>
    <row r="132" customFormat="1" spans="1:230">
      <c r="A132" s="279" t="s">
        <v>409</v>
      </c>
      <c r="B132" s="280" t="s">
        <v>226</v>
      </c>
      <c r="C132" s="289"/>
      <c r="D132" s="275"/>
      <c r="E132" s="27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</row>
    <row r="133" customFormat="1" spans="1:230">
      <c r="A133" s="279" t="s">
        <v>410</v>
      </c>
      <c r="B133" s="280" t="s">
        <v>411</v>
      </c>
      <c r="C133" s="289"/>
      <c r="D133" s="275"/>
      <c r="E133" s="27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</row>
    <row r="134" customFormat="1" spans="1:230">
      <c r="A134" s="276" t="s">
        <v>412</v>
      </c>
      <c r="B134" s="277" t="s">
        <v>413</v>
      </c>
      <c r="C134" s="278">
        <f>SUM(C135:C140)</f>
        <v>328</v>
      </c>
      <c r="D134" s="275"/>
      <c r="E134" s="27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</row>
    <row r="135" customFormat="1" spans="1:230">
      <c r="A135" s="279" t="s">
        <v>414</v>
      </c>
      <c r="B135" s="280" t="s">
        <v>208</v>
      </c>
      <c r="C135" s="281">
        <v>67</v>
      </c>
      <c r="D135" s="275">
        <v>66.96</v>
      </c>
      <c r="E135" s="27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</row>
    <row r="136" customFormat="1" spans="1:230">
      <c r="A136" s="279" t="s">
        <v>415</v>
      </c>
      <c r="B136" s="280" t="s">
        <v>210</v>
      </c>
      <c r="C136" s="281"/>
      <c r="D136" s="275"/>
      <c r="E136" s="27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</row>
    <row r="137" customFormat="1" spans="1:230">
      <c r="A137" s="279" t="s">
        <v>416</v>
      </c>
      <c r="B137" s="283" t="s">
        <v>212</v>
      </c>
      <c r="C137" s="281"/>
      <c r="D137" s="275"/>
      <c r="E137" s="27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</row>
    <row r="138" s="260" customFormat="1" spans="1:24">
      <c r="A138" s="279" t="s">
        <v>417</v>
      </c>
      <c r="B138" s="283" t="s">
        <v>418</v>
      </c>
      <c r="C138" s="281">
        <v>10</v>
      </c>
      <c r="D138" s="275"/>
      <c r="E138" s="275">
        <v>10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customFormat="1" spans="1:230">
      <c r="A139" s="279" t="s">
        <v>419</v>
      </c>
      <c r="B139" s="283" t="s">
        <v>226</v>
      </c>
      <c r="C139" s="281"/>
      <c r="D139" s="275"/>
      <c r="E139" s="27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</row>
    <row r="140" customFormat="1" spans="1:230">
      <c r="A140" s="279" t="s">
        <v>420</v>
      </c>
      <c r="B140" s="284" t="s">
        <v>421</v>
      </c>
      <c r="C140" s="281">
        <v>251</v>
      </c>
      <c r="D140" s="275"/>
      <c r="E140" s="275">
        <v>251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customFormat="1" spans="1:230">
      <c r="A141" s="276" t="s">
        <v>422</v>
      </c>
      <c r="B141" s="277" t="s">
        <v>423</v>
      </c>
      <c r="C141" s="278">
        <f>SUM(C142:C148)</f>
        <v>0</v>
      </c>
      <c r="D141" s="275"/>
      <c r="E141" s="27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  <row r="142" customFormat="1" spans="1:230">
      <c r="A142" s="279" t="s">
        <v>424</v>
      </c>
      <c r="B142" s="280" t="s">
        <v>208</v>
      </c>
      <c r="C142" s="289"/>
      <c r="D142" s="275"/>
      <c r="E142" s="27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</row>
    <row r="143" customFormat="1" spans="1:230">
      <c r="A143" s="279" t="s">
        <v>425</v>
      </c>
      <c r="B143" s="283" t="s">
        <v>210</v>
      </c>
      <c r="C143" s="289"/>
      <c r="D143" s="275"/>
      <c r="E143" s="27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</row>
    <row r="144" customFormat="1" spans="1:230">
      <c r="A144" s="279" t="s">
        <v>426</v>
      </c>
      <c r="B144" s="283" t="s">
        <v>212</v>
      </c>
      <c r="C144" s="289"/>
      <c r="D144" s="275"/>
      <c r="E144" s="27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</row>
    <row r="145" customFormat="1" spans="1:230">
      <c r="A145" s="279" t="s">
        <v>427</v>
      </c>
      <c r="B145" s="283" t="s">
        <v>428</v>
      </c>
      <c r="C145" s="289"/>
      <c r="D145" s="275"/>
      <c r="E145" s="27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</row>
    <row r="146" customFormat="1" spans="1:230">
      <c r="A146" s="279" t="s">
        <v>429</v>
      </c>
      <c r="B146" s="284" t="s">
        <v>430</v>
      </c>
      <c r="C146" s="289"/>
      <c r="D146" s="275"/>
      <c r="E146" s="27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</row>
    <row r="147" customFormat="1" spans="1:230">
      <c r="A147" s="279" t="s">
        <v>431</v>
      </c>
      <c r="B147" s="280" t="s">
        <v>226</v>
      </c>
      <c r="C147" s="289"/>
      <c r="D147" s="275"/>
      <c r="E147" s="27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</row>
    <row r="148" customFormat="1" spans="1:230">
      <c r="A148" s="279" t="s">
        <v>432</v>
      </c>
      <c r="B148" s="280" t="s">
        <v>433</v>
      </c>
      <c r="C148" s="289"/>
      <c r="D148" s="275"/>
      <c r="E148" s="27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</row>
    <row r="149" customFormat="1" spans="1:230">
      <c r="A149" s="276" t="s">
        <v>434</v>
      </c>
      <c r="B149" s="287" t="s">
        <v>435</v>
      </c>
      <c r="C149" s="278">
        <f>SUM(C150:C154)</f>
        <v>51</v>
      </c>
      <c r="D149" s="275"/>
      <c r="E149" s="27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</row>
    <row r="150" customFormat="1" spans="1:230">
      <c r="A150" s="279" t="s">
        <v>436</v>
      </c>
      <c r="B150" s="283" t="s">
        <v>208</v>
      </c>
      <c r="C150" s="281">
        <v>46</v>
      </c>
      <c r="D150" s="275">
        <v>46.45</v>
      </c>
      <c r="E150" s="27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</row>
    <row r="151" s="260" customFormat="1" spans="1:24">
      <c r="A151" s="279" t="s">
        <v>437</v>
      </c>
      <c r="B151" s="283" t="s">
        <v>210</v>
      </c>
      <c r="C151" s="281"/>
      <c r="D151" s="275"/>
      <c r="E151" s="27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customFormat="1" spans="1:230">
      <c r="A152" s="279" t="s">
        <v>438</v>
      </c>
      <c r="B152" s="280" t="s">
        <v>212</v>
      </c>
      <c r="C152" s="281"/>
      <c r="D152" s="275"/>
      <c r="E152" s="27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</row>
    <row r="153" customFormat="1" spans="1:230">
      <c r="A153" s="279" t="s">
        <v>439</v>
      </c>
      <c r="B153" s="285" t="s">
        <v>440</v>
      </c>
      <c r="C153" s="281"/>
      <c r="D153" s="275"/>
      <c r="E153" s="27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</row>
    <row r="154" customFormat="1" spans="1:230">
      <c r="A154" s="279" t="s">
        <v>441</v>
      </c>
      <c r="B154" s="280" t="s">
        <v>442</v>
      </c>
      <c r="C154" s="281">
        <v>5</v>
      </c>
      <c r="D154" s="275"/>
      <c r="E154" s="275">
        <v>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</row>
    <row r="155" customFormat="1" spans="1:230">
      <c r="A155" s="276" t="s">
        <v>443</v>
      </c>
      <c r="B155" s="287" t="s">
        <v>444</v>
      </c>
      <c r="C155" s="278">
        <f>SUM(C156:C161)</f>
        <v>68</v>
      </c>
      <c r="D155" s="275"/>
      <c r="E155" s="27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</row>
    <row r="156" customFormat="1" spans="1:230">
      <c r="A156" s="279" t="s">
        <v>445</v>
      </c>
      <c r="B156" s="283" t="s">
        <v>208</v>
      </c>
      <c r="C156" s="281">
        <v>58</v>
      </c>
      <c r="D156" s="275">
        <v>58</v>
      </c>
      <c r="E156" s="27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</row>
    <row r="157" customFormat="1" spans="1:230">
      <c r="A157" s="279" t="s">
        <v>446</v>
      </c>
      <c r="B157" s="283" t="s">
        <v>210</v>
      </c>
      <c r="C157" s="281"/>
      <c r="D157" s="275"/>
      <c r="E157" s="27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</row>
    <row r="158" s="260" customFormat="1" spans="1:24">
      <c r="A158" s="279" t="s">
        <v>447</v>
      </c>
      <c r="B158" s="284" t="s">
        <v>212</v>
      </c>
      <c r="C158" s="281"/>
      <c r="D158" s="275"/>
      <c r="E158" s="27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customFormat="1" spans="1:230">
      <c r="A159" s="279" t="s">
        <v>448</v>
      </c>
      <c r="B159" s="280" t="s">
        <v>239</v>
      </c>
      <c r="C159" s="294"/>
      <c r="D159" s="275"/>
      <c r="E159" s="27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</row>
    <row r="160" customFormat="1" spans="1:230">
      <c r="A160" s="279" t="s">
        <v>449</v>
      </c>
      <c r="B160" s="280" t="s">
        <v>226</v>
      </c>
      <c r="C160" s="281"/>
      <c r="D160" s="275"/>
      <c r="E160" s="27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</row>
    <row r="161" customFormat="1" spans="1:230">
      <c r="A161" s="279" t="s">
        <v>450</v>
      </c>
      <c r="B161" s="280" t="s">
        <v>451</v>
      </c>
      <c r="C161" s="281">
        <v>10</v>
      </c>
      <c r="D161" s="275"/>
      <c r="E161" s="275">
        <v>10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</row>
    <row r="162" customFormat="1" spans="1:230">
      <c r="A162" s="276" t="s">
        <v>452</v>
      </c>
      <c r="B162" s="287" t="s">
        <v>453</v>
      </c>
      <c r="C162" s="278">
        <f>SUM(C163:C168)</f>
        <v>543</v>
      </c>
      <c r="D162" s="275"/>
      <c r="E162" s="27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</row>
    <row r="163" customFormat="1" spans="1:230">
      <c r="A163" s="279" t="s">
        <v>454</v>
      </c>
      <c r="B163" s="283" t="s">
        <v>208</v>
      </c>
      <c r="C163" s="281">
        <v>112</v>
      </c>
      <c r="D163" s="275">
        <v>89</v>
      </c>
      <c r="E163" s="275">
        <f>C163-D163</f>
        <v>23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</row>
    <row r="164" customFormat="1" spans="1:230">
      <c r="A164" s="279" t="s">
        <v>455</v>
      </c>
      <c r="B164" s="283" t="s">
        <v>210</v>
      </c>
      <c r="C164" s="281"/>
      <c r="D164" s="275"/>
      <c r="E164" s="27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</row>
    <row r="165" customFormat="1" spans="1:230">
      <c r="A165" s="279" t="s">
        <v>456</v>
      </c>
      <c r="B165" s="280" t="s">
        <v>212</v>
      </c>
      <c r="C165" s="281"/>
      <c r="D165" s="275"/>
      <c r="E165" s="27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</row>
    <row r="166" s="260" customFormat="1" spans="1:24">
      <c r="A166" s="279" t="s">
        <v>457</v>
      </c>
      <c r="B166" s="280" t="s">
        <v>458</v>
      </c>
      <c r="C166" s="281"/>
      <c r="D166" s="275"/>
      <c r="E166" s="27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customFormat="1" spans="1:230">
      <c r="A167" s="279" t="s">
        <v>459</v>
      </c>
      <c r="B167" s="283" t="s">
        <v>226</v>
      </c>
      <c r="C167" s="281"/>
      <c r="D167" s="275"/>
      <c r="E167" s="27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</row>
    <row r="168" customFormat="1" spans="1:230">
      <c r="A168" s="279" t="s">
        <v>460</v>
      </c>
      <c r="B168" s="283" t="s">
        <v>461</v>
      </c>
      <c r="C168" s="281">
        <v>431</v>
      </c>
      <c r="D168" s="275"/>
      <c r="E168" s="275">
        <v>431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</row>
    <row r="169" customFormat="1" spans="1:230">
      <c r="A169" s="276" t="s">
        <v>462</v>
      </c>
      <c r="B169" s="287" t="s">
        <v>463</v>
      </c>
      <c r="C169" s="278">
        <f>SUM(C170:C175)</f>
        <v>1894</v>
      </c>
      <c r="D169" s="275"/>
      <c r="E169" s="27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</row>
    <row r="170" customFormat="1" spans="1:230">
      <c r="A170" s="279" t="s">
        <v>464</v>
      </c>
      <c r="B170" s="283" t="s">
        <v>208</v>
      </c>
      <c r="C170" s="281">
        <v>553</v>
      </c>
      <c r="D170" s="275">
        <v>522</v>
      </c>
      <c r="E170" s="275">
        <f>C170-D170</f>
        <v>31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</row>
    <row r="171" customFormat="1" spans="1:230">
      <c r="A171" s="279" t="s">
        <v>465</v>
      </c>
      <c r="B171" s="280" t="s">
        <v>210</v>
      </c>
      <c r="C171" s="281"/>
      <c r="D171" s="275"/>
      <c r="E171" s="27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</row>
    <row r="172" s="260" customFormat="1" spans="1:24">
      <c r="A172" s="279" t="s">
        <v>466</v>
      </c>
      <c r="B172" s="280" t="s">
        <v>212</v>
      </c>
      <c r="C172" s="281"/>
      <c r="D172" s="275"/>
      <c r="E172" s="27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customFormat="1" spans="1:230">
      <c r="A173" s="279" t="s">
        <v>467</v>
      </c>
      <c r="B173" s="280" t="s">
        <v>468</v>
      </c>
      <c r="C173" s="281"/>
      <c r="D173" s="275"/>
      <c r="E173" s="27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</row>
    <row r="174" customFormat="1" spans="1:230">
      <c r="A174" s="279" t="s">
        <v>469</v>
      </c>
      <c r="B174" s="283" t="s">
        <v>226</v>
      </c>
      <c r="C174" s="281"/>
      <c r="D174" s="275"/>
      <c r="E174" s="27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</row>
    <row r="175" customFormat="1" spans="1:230">
      <c r="A175" s="279" t="s">
        <v>470</v>
      </c>
      <c r="B175" s="283" t="s">
        <v>471</v>
      </c>
      <c r="C175" s="281">
        <v>1341</v>
      </c>
      <c r="D175" s="275"/>
      <c r="E175" s="275">
        <v>1341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</row>
    <row r="176" customFormat="1" spans="1:230">
      <c r="A176" s="276" t="s">
        <v>472</v>
      </c>
      <c r="B176" s="287" t="s">
        <v>473</v>
      </c>
      <c r="C176" s="278">
        <f>SUM(C177:C182)</f>
        <v>207</v>
      </c>
      <c r="D176" s="275"/>
      <c r="E176" s="27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</row>
    <row r="177" customFormat="1" spans="1:230">
      <c r="A177" s="279" t="s">
        <v>474</v>
      </c>
      <c r="B177" s="280" t="s">
        <v>208</v>
      </c>
      <c r="C177" s="281">
        <v>72</v>
      </c>
      <c r="D177" s="275">
        <v>71.91</v>
      </c>
      <c r="E177" s="27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</row>
    <row r="178" customFormat="1" spans="1:230">
      <c r="A178" s="279" t="s">
        <v>475</v>
      </c>
      <c r="B178" s="280" t="s">
        <v>210</v>
      </c>
      <c r="C178" s="281"/>
      <c r="D178" s="275"/>
      <c r="E178" s="27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</row>
    <row r="179" s="260" customFormat="1" spans="1:24">
      <c r="A179" s="279" t="s">
        <v>476</v>
      </c>
      <c r="B179" s="280" t="s">
        <v>212</v>
      </c>
      <c r="C179" s="281"/>
      <c r="D179" s="275"/>
      <c r="E179" s="27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customFormat="1" spans="1:230">
      <c r="A180" s="279" t="s">
        <v>477</v>
      </c>
      <c r="B180" s="280" t="s">
        <v>478</v>
      </c>
      <c r="C180" s="281"/>
      <c r="D180" s="275"/>
      <c r="E180" s="27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</row>
    <row r="181" customFormat="1" spans="1:230">
      <c r="A181" s="279" t="s">
        <v>479</v>
      </c>
      <c r="B181" s="280" t="s">
        <v>226</v>
      </c>
      <c r="C181" s="281"/>
      <c r="D181" s="275"/>
      <c r="E181" s="27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</row>
    <row r="182" customFormat="1" spans="1:230">
      <c r="A182" s="279" t="s">
        <v>480</v>
      </c>
      <c r="B182" s="283" t="s">
        <v>481</v>
      </c>
      <c r="C182" s="281">
        <v>135</v>
      </c>
      <c r="D182" s="275"/>
      <c r="E182" s="275">
        <v>135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</row>
    <row r="183" customFormat="1" spans="1:230">
      <c r="A183" s="276" t="s">
        <v>482</v>
      </c>
      <c r="B183" s="287" t="s">
        <v>483</v>
      </c>
      <c r="C183" s="278">
        <f>SUM(C184:C189)</f>
        <v>394</v>
      </c>
      <c r="D183" s="275"/>
      <c r="E183" s="27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</row>
    <row r="184" customFormat="1" spans="1:230">
      <c r="A184" s="279" t="s">
        <v>484</v>
      </c>
      <c r="B184" s="284" t="s">
        <v>208</v>
      </c>
      <c r="C184" s="281">
        <v>194</v>
      </c>
      <c r="D184" s="275">
        <v>161</v>
      </c>
      <c r="E184" s="275">
        <f>C184-D184</f>
        <v>33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</row>
    <row r="185" customFormat="1" spans="1:230">
      <c r="A185" s="279" t="s">
        <v>485</v>
      </c>
      <c r="B185" s="280" t="s">
        <v>210</v>
      </c>
      <c r="C185" s="281"/>
      <c r="D185" s="275"/>
      <c r="E185" s="27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</row>
    <row r="186" s="260" customFormat="1" spans="1:24">
      <c r="A186" s="279" t="s">
        <v>486</v>
      </c>
      <c r="B186" s="280" t="s">
        <v>212</v>
      </c>
      <c r="C186" s="281"/>
      <c r="D186" s="275"/>
      <c r="E186" s="27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customFormat="1" spans="1:230">
      <c r="A187" s="279" t="s">
        <v>487</v>
      </c>
      <c r="B187" s="280" t="s">
        <v>488</v>
      </c>
      <c r="C187" s="281"/>
      <c r="D187" s="275"/>
      <c r="E187" s="27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</row>
    <row r="188" customFormat="1" spans="1:230">
      <c r="A188" s="279" t="s">
        <v>489</v>
      </c>
      <c r="B188" s="280" t="s">
        <v>226</v>
      </c>
      <c r="C188" s="281"/>
      <c r="D188" s="275"/>
      <c r="E188" s="27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</row>
    <row r="189" customFormat="1" spans="1:230">
      <c r="A189" s="279" t="s">
        <v>490</v>
      </c>
      <c r="B189" s="283" t="s">
        <v>491</v>
      </c>
      <c r="C189" s="281">
        <v>200</v>
      </c>
      <c r="D189" s="275"/>
      <c r="E189" s="275">
        <v>200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</row>
    <row r="190" customFormat="1" spans="1:230">
      <c r="A190" s="276" t="s">
        <v>492</v>
      </c>
      <c r="B190" s="287" t="s">
        <v>493</v>
      </c>
      <c r="C190" s="278">
        <f>SUM(C191:C197)</f>
        <v>106</v>
      </c>
      <c r="D190" s="275"/>
      <c r="E190" s="27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</row>
    <row r="191" customFormat="1" spans="1:230">
      <c r="A191" s="279" t="s">
        <v>494</v>
      </c>
      <c r="B191" s="283" t="s">
        <v>208</v>
      </c>
      <c r="C191" s="281">
        <v>56</v>
      </c>
      <c r="D191" s="275">
        <v>56</v>
      </c>
      <c r="E191" s="27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</row>
    <row r="192" customFormat="1" spans="1:230">
      <c r="A192" s="279" t="s">
        <v>495</v>
      </c>
      <c r="B192" s="280" t="s">
        <v>210</v>
      </c>
      <c r="C192" s="281"/>
      <c r="D192" s="275"/>
      <c r="E192" s="27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</row>
    <row r="193" s="260" customFormat="1" spans="1:24">
      <c r="A193" s="279" t="s">
        <v>496</v>
      </c>
      <c r="B193" s="280" t="s">
        <v>212</v>
      </c>
      <c r="C193" s="281"/>
      <c r="D193" s="275"/>
      <c r="E193" s="27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customFormat="1" spans="1:230">
      <c r="A194" s="279" t="s">
        <v>497</v>
      </c>
      <c r="B194" s="280" t="s">
        <v>498</v>
      </c>
      <c r="C194" s="281"/>
      <c r="D194" s="275"/>
      <c r="E194" s="27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</row>
    <row r="195" customFormat="1" spans="1:230">
      <c r="A195" s="279" t="s">
        <v>499</v>
      </c>
      <c r="B195" s="280" t="s">
        <v>500</v>
      </c>
      <c r="C195" s="281"/>
      <c r="D195" s="275"/>
      <c r="E195" s="27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</row>
    <row r="196" customFormat="1" spans="1:230">
      <c r="A196" s="279" t="s">
        <v>501</v>
      </c>
      <c r="B196" s="280" t="s">
        <v>226</v>
      </c>
      <c r="C196" s="281"/>
      <c r="D196" s="275"/>
      <c r="E196" s="27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</row>
    <row r="197" customFormat="1" spans="1:230">
      <c r="A197" s="279" t="s">
        <v>502</v>
      </c>
      <c r="B197" s="283" t="s">
        <v>503</v>
      </c>
      <c r="C197" s="281">
        <v>50</v>
      </c>
      <c r="D197" s="275"/>
      <c r="E197" s="275">
        <v>50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</row>
    <row r="198" customFormat="1" spans="1:230">
      <c r="A198" s="276" t="s">
        <v>504</v>
      </c>
      <c r="B198" s="287" t="s">
        <v>505</v>
      </c>
      <c r="C198" s="278">
        <f>SUM(C199:C203)</f>
        <v>0</v>
      </c>
      <c r="D198" s="275"/>
      <c r="E198" s="27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</row>
    <row r="199" customFormat="1" spans="1:230">
      <c r="A199" s="279" t="s">
        <v>506</v>
      </c>
      <c r="B199" s="283" t="s">
        <v>208</v>
      </c>
      <c r="C199" s="289"/>
      <c r="D199" s="275"/>
      <c r="E199" s="27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</row>
    <row r="200" s="260" customFormat="1" spans="1:24">
      <c r="A200" s="279" t="s">
        <v>507</v>
      </c>
      <c r="B200" s="284" t="s">
        <v>210</v>
      </c>
      <c r="C200" s="289"/>
      <c r="D200" s="275"/>
      <c r="E200" s="27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customFormat="1" spans="1:230">
      <c r="A201" s="279" t="s">
        <v>508</v>
      </c>
      <c r="B201" s="280" t="s">
        <v>212</v>
      </c>
      <c r="C201" s="295"/>
      <c r="D201" s="275"/>
      <c r="E201" s="27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</row>
    <row r="202" customFormat="1" spans="1:230">
      <c r="A202" s="279" t="s">
        <v>509</v>
      </c>
      <c r="B202" s="280" t="s">
        <v>226</v>
      </c>
      <c r="C202" s="295"/>
      <c r="D202" s="275"/>
      <c r="E202" s="27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</row>
    <row r="203" customFormat="1" spans="1:230">
      <c r="A203" s="279" t="s">
        <v>510</v>
      </c>
      <c r="B203" s="280" t="s">
        <v>511</v>
      </c>
      <c r="C203" s="295"/>
      <c r="D203" s="275"/>
      <c r="E203" s="27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</row>
    <row r="204" customFormat="1" spans="1:230">
      <c r="A204" s="276" t="s">
        <v>512</v>
      </c>
      <c r="B204" s="287" t="s">
        <v>513</v>
      </c>
      <c r="C204" s="296">
        <f>SUM(C205:C209)</f>
        <v>0</v>
      </c>
      <c r="D204" s="275"/>
      <c r="E204" s="27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</row>
    <row r="205" customFormat="1" spans="1:230">
      <c r="A205" s="279" t="s">
        <v>514</v>
      </c>
      <c r="B205" s="283" t="s">
        <v>208</v>
      </c>
      <c r="C205" s="295"/>
      <c r="D205" s="275"/>
      <c r="E205" s="27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</row>
    <row r="206" customFormat="1" spans="1:230">
      <c r="A206" s="279" t="s">
        <v>515</v>
      </c>
      <c r="B206" s="283" t="s">
        <v>210</v>
      </c>
      <c r="C206" s="295"/>
      <c r="D206" s="275"/>
      <c r="E206" s="27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</row>
    <row r="207" s="260" customFormat="1" spans="1:24">
      <c r="A207" s="279" t="s">
        <v>516</v>
      </c>
      <c r="B207" s="280" t="s">
        <v>212</v>
      </c>
      <c r="C207" s="295"/>
      <c r="D207" s="275"/>
      <c r="E207" s="27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customFormat="1" spans="1:230">
      <c r="A208" s="279" t="s">
        <v>517</v>
      </c>
      <c r="B208" s="280" t="s">
        <v>226</v>
      </c>
      <c r="C208" s="295"/>
      <c r="D208" s="275"/>
      <c r="E208" s="27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</row>
    <row r="209" customFormat="1" spans="1:230">
      <c r="A209" s="279" t="s">
        <v>518</v>
      </c>
      <c r="B209" s="280" t="s">
        <v>519</v>
      </c>
      <c r="C209" s="295"/>
      <c r="D209" s="275"/>
      <c r="E209" s="27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</row>
    <row r="210" customFormat="1" spans="1:230">
      <c r="A210" s="276" t="s">
        <v>520</v>
      </c>
      <c r="B210" s="277" t="s">
        <v>521</v>
      </c>
      <c r="C210" s="296">
        <f>SUM(C211:C216)</f>
        <v>0</v>
      </c>
      <c r="D210" s="275"/>
      <c r="E210" s="27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</row>
    <row r="211" customFormat="1" spans="1:230">
      <c r="A211" s="279" t="s">
        <v>522</v>
      </c>
      <c r="B211" s="280" t="s">
        <v>208</v>
      </c>
      <c r="C211" s="295"/>
      <c r="D211" s="275"/>
      <c r="E211" s="27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</row>
    <row r="212" customFormat="1" spans="1:230">
      <c r="A212" s="279" t="s">
        <v>523</v>
      </c>
      <c r="B212" s="280" t="s">
        <v>210</v>
      </c>
      <c r="C212" s="295"/>
      <c r="D212" s="275"/>
      <c r="E212" s="27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</row>
    <row r="213" customFormat="1" spans="1:230">
      <c r="A213" s="279" t="s">
        <v>524</v>
      </c>
      <c r="B213" s="280" t="s">
        <v>212</v>
      </c>
      <c r="C213" s="295"/>
      <c r="D213" s="275"/>
      <c r="E213" s="27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</row>
    <row r="214" customFormat="1" spans="1:230">
      <c r="A214" s="279" t="s">
        <v>525</v>
      </c>
      <c r="B214" s="280" t="s">
        <v>526</v>
      </c>
      <c r="C214" s="295"/>
      <c r="D214" s="275"/>
      <c r="E214" s="27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</row>
    <row r="215" s="260" customFormat="1" spans="1:24">
      <c r="A215" s="279" t="s">
        <v>527</v>
      </c>
      <c r="B215" s="280" t="s">
        <v>226</v>
      </c>
      <c r="C215" s="295"/>
      <c r="D215" s="275"/>
      <c r="E215" s="27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customFormat="1" spans="1:230">
      <c r="A216" s="279" t="s">
        <v>528</v>
      </c>
      <c r="B216" s="280" t="s">
        <v>529</v>
      </c>
      <c r="C216" s="295"/>
      <c r="D216" s="275"/>
      <c r="E216" s="27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</row>
    <row r="217" customFormat="1" spans="1:230">
      <c r="A217" s="276" t="s">
        <v>530</v>
      </c>
      <c r="B217" s="277" t="s">
        <v>531</v>
      </c>
      <c r="C217" s="296">
        <f>SUM(C218:C231)</f>
        <v>260</v>
      </c>
      <c r="D217" s="275"/>
      <c r="E217" s="27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</row>
    <row r="218" customFormat="1" spans="1:230">
      <c r="A218" s="279" t="s">
        <v>532</v>
      </c>
      <c r="B218" s="280" t="s">
        <v>208</v>
      </c>
      <c r="C218" s="290"/>
      <c r="D218" s="275"/>
      <c r="E218" s="27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</row>
    <row r="219" customFormat="1" spans="1:230">
      <c r="A219" s="279" t="s">
        <v>533</v>
      </c>
      <c r="B219" s="280" t="s">
        <v>210</v>
      </c>
      <c r="C219" s="290"/>
      <c r="D219" s="275"/>
      <c r="E219" s="27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</row>
    <row r="220" customFormat="1" spans="1:230">
      <c r="A220" s="279" t="s">
        <v>534</v>
      </c>
      <c r="B220" s="280" t="s">
        <v>212</v>
      </c>
      <c r="C220" s="290"/>
      <c r="D220" s="275"/>
      <c r="E220" s="27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</row>
    <row r="221" s="260" customFormat="1" spans="1:24">
      <c r="A221" s="279" t="s">
        <v>535</v>
      </c>
      <c r="B221" s="280" t="s">
        <v>536</v>
      </c>
      <c r="C221" s="290"/>
      <c r="D221" s="275"/>
      <c r="E221" s="27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customFormat="1" spans="1:230">
      <c r="A222" s="279" t="s">
        <v>537</v>
      </c>
      <c r="B222" s="280" t="s">
        <v>538</v>
      </c>
      <c r="C222" s="290"/>
      <c r="D222" s="275"/>
      <c r="E222" s="27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</row>
    <row r="223" customFormat="1" spans="1:230">
      <c r="A223" s="279" t="s">
        <v>539</v>
      </c>
      <c r="B223" s="280" t="s">
        <v>309</v>
      </c>
      <c r="C223" s="290"/>
      <c r="D223" s="275"/>
      <c r="E223" s="27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</row>
    <row r="224" customFormat="1" spans="1:230">
      <c r="A224" s="279" t="s">
        <v>540</v>
      </c>
      <c r="B224" s="280" t="s">
        <v>541</v>
      </c>
      <c r="C224" s="290"/>
      <c r="D224" s="275"/>
      <c r="E224" s="27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</row>
    <row r="225" customFormat="1" spans="1:230">
      <c r="A225" s="279" t="s">
        <v>542</v>
      </c>
      <c r="B225" s="280" t="s">
        <v>543</v>
      </c>
      <c r="C225" s="290"/>
      <c r="D225" s="275"/>
      <c r="E225" s="27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</row>
    <row r="226" customFormat="1" spans="1:230">
      <c r="A226" s="279" t="s">
        <v>544</v>
      </c>
      <c r="B226" s="280" t="s">
        <v>545</v>
      </c>
      <c r="C226" s="290"/>
      <c r="D226" s="275"/>
      <c r="E226" s="27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="260" customFormat="1" spans="1:24">
      <c r="A227" s="279" t="s">
        <v>546</v>
      </c>
      <c r="B227" s="280" t="s">
        <v>547</v>
      </c>
      <c r="C227" s="290"/>
      <c r="D227" s="275"/>
      <c r="E227" s="27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customFormat="1" spans="1:230">
      <c r="A228" s="279" t="s">
        <v>548</v>
      </c>
      <c r="B228" s="280" t="s">
        <v>549</v>
      </c>
      <c r="C228" s="290"/>
      <c r="D228" s="275"/>
      <c r="E228" s="27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customFormat="1" spans="1:230">
      <c r="A229" s="279" t="s">
        <v>550</v>
      </c>
      <c r="B229" s="280" t="s">
        <v>551</v>
      </c>
      <c r="C229" s="290">
        <v>80</v>
      </c>
      <c r="D229" s="275"/>
      <c r="E229" s="275">
        <v>80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customFormat="1" spans="1:230">
      <c r="A230" s="279" t="s">
        <v>552</v>
      </c>
      <c r="B230" s="280" t="s">
        <v>226</v>
      </c>
      <c r="C230" s="281">
        <v>179</v>
      </c>
      <c r="D230" s="275">
        <v>158</v>
      </c>
      <c r="E230" s="275">
        <f>C230-D230</f>
        <v>21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customFormat="1" spans="1:230">
      <c r="A231" s="279" t="s">
        <v>553</v>
      </c>
      <c r="B231" s="280" t="s">
        <v>554</v>
      </c>
      <c r="C231" s="281">
        <v>1</v>
      </c>
      <c r="D231" s="275"/>
      <c r="E231" s="275">
        <v>1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customFormat="1" spans="1:230">
      <c r="A232" s="276" t="s">
        <v>555</v>
      </c>
      <c r="B232" s="277" t="s">
        <v>556</v>
      </c>
      <c r="C232" s="278">
        <f>SUM(C233:C234)</f>
        <v>15</v>
      </c>
      <c r="D232" s="275"/>
      <c r="E232" s="27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</row>
    <row r="233" customFormat="1" spans="1:230">
      <c r="A233" s="279" t="s">
        <v>557</v>
      </c>
      <c r="B233" s="283" t="s">
        <v>558</v>
      </c>
      <c r="C233" s="289"/>
      <c r="D233" s="275"/>
      <c r="E233" s="27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</row>
    <row r="234" s="260" customFormat="1" spans="1:24">
      <c r="A234" s="279" t="s">
        <v>559</v>
      </c>
      <c r="B234" s="283" t="s">
        <v>560</v>
      </c>
      <c r="C234" s="289">
        <v>15</v>
      </c>
      <c r="D234" s="275">
        <v>15</v>
      </c>
      <c r="E234" s="27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customFormat="1" spans="1:230">
      <c r="A235" s="273" t="s">
        <v>561</v>
      </c>
      <c r="B235" s="274" t="s">
        <v>175</v>
      </c>
      <c r="C235" s="275">
        <f>SUM(C236,C241,C243)</f>
        <v>0</v>
      </c>
      <c r="D235" s="275"/>
      <c r="E235" s="27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</row>
    <row r="236" customFormat="1" spans="1:230">
      <c r="A236" s="276" t="s">
        <v>562</v>
      </c>
      <c r="B236" s="277" t="s">
        <v>563</v>
      </c>
      <c r="C236" s="278">
        <f>SUM(C237:C240)</f>
        <v>0</v>
      </c>
      <c r="D236" s="275"/>
      <c r="E236" s="27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customFormat="1" spans="1:230">
      <c r="A237" s="279" t="s">
        <v>564</v>
      </c>
      <c r="B237" s="280" t="s">
        <v>565</v>
      </c>
      <c r="C237" s="289"/>
      <c r="D237" s="275"/>
      <c r="E237" s="27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customFormat="1" spans="1:230">
      <c r="A238" s="279" t="s">
        <v>566</v>
      </c>
      <c r="B238" s="280" t="s">
        <v>567</v>
      </c>
      <c r="C238" s="289"/>
      <c r="D238" s="275"/>
      <c r="E238" s="27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customFormat="1" spans="1:230">
      <c r="A239" s="279" t="s">
        <v>568</v>
      </c>
      <c r="B239" s="280" t="s">
        <v>569</v>
      </c>
      <c r="C239" s="289"/>
      <c r="D239" s="275"/>
      <c r="E239" s="27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customFormat="1" spans="1:230">
      <c r="A240" s="279" t="s">
        <v>570</v>
      </c>
      <c r="B240" s="280" t="s">
        <v>571</v>
      </c>
      <c r="C240" s="289"/>
      <c r="D240" s="275"/>
      <c r="E240" s="27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customFormat="1" spans="1:230">
      <c r="A241" s="276" t="s">
        <v>572</v>
      </c>
      <c r="B241" s="277" t="s">
        <v>573</v>
      </c>
      <c r="C241" s="278">
        <f>SUM(C242)</f>
        <v>0</v>
      </c>
      <c r="D241" s="275"/>
      <c r="E241" s="27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customFormat="1" spans="1:230">
      <c r="A242" s="279" t="s">
        <v>574</v>
      </c>
      <c r="B242" s="280" t="s">
        <v>575</v>
      </c>
      <c r="C242" s="289"/>
      <c r="D242" s="275"/>
      <c r="E242" s="27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customFormat="1" spans="1:230">
      <c r="A243" s="276" t="s">
        <v>576</v>
      </c>
      <c r="B243" s="277" t="s">
        <v>577</v>
      </c>
      <c r="C243" s="278">
        <f>SUM(C244)</f>
        <v>0</v>
      </c>
      <c r="D243" s="275"/>
      <c r="E243" s="27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customFormat="1" spans="1:230">
      <c r="A244" s="279" t="s">
        <v>578</v>
      </c>
      <c r="B244" s="280" t="s">
        <v>579</v>
      </c>
      <c r="C244" s="289"/>
      <c r="D244" s="275"/>
      <c r="E244" s="27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customFormat="1" spans="1:230">
      <c r="A245" s="273" t="s">
        <v>580</v>
      </c>
      <c r="B245" s="274" t="s">
        <v>176</v>
      </c>
      <c r="C245" s="275">
        <f>SUM(C246,C250,C252,C254,C262)</f>
        <v>73</v>
      </c>
      <c r="D245" s="275"/>
      <c r="E245" s="27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customFormat="1" spans="1:230">
      <c r="A246" s="276" t="s">
        <v>581</v>
      </c>
      <c r="B246" s="293" t="s">
        <v>582</v>
      </c>
      <c r="C246" s="278">
        <f>SUM(C247:C249)</f>
        <v>0</v>
      </c>
      <c r="D246" s="275"/>
      <c r="E246" s="27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</row>
    <row r="247" customFormat="1" spans="1:230">
      <c r="A247" s="279" t="s">
        <v>583</v>
      </c>
      <c r="B247" s="284" t="s">
        <v>584</v>
      </c>
      <c r="C247" s="289"/>
      <c r="D247" s="275"/>
      <c r="E247" s="27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</row>
    <row r="248" customFormat="1" spans="1:230">
      <c r="A248" s="279" t="s">
        <v>585</v>
      </c>
      <c r="B248" s="284" t="s">
        <v>586</v>
      </c>
      <c r="C248" s="289"/>
      <c r="D248" s="275"/>
      <c r="E248" s="27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</row>
    <row r="249" s="260" customFormat="1" spans="1:24">
      <c r="A249" s="279" t="s">
        <v>587</v>
      </c>
      <c r="B249" s="284" t="s">
        <v>588</v>
      </c>
      <c r="C249" s="289"/>
      <c r="D249" s="275"/>
      <c r="E249" s="27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customFormat="1" spans="1:230">
      <c r="A250" s="276" t="s">
        <v>589</v>
      </c>
      <c r="B250" s="293" t="s">
        <v>590</v>
      </c>
      <c r="C250" s="278">
        <f>SUM(C251)</f>
        <v>0</v>
      </c>
      <c r="D250" s="275"/>
      <c r="E250" s="27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</row>
    <row r="251" customFormat="1" spans="1:230">
      <c r="A251" s="279" t="s">
        <v>591</v>
      </c>
      <c r="B251" s="284" t="s">
        <v>592</v>
      </c>
      <c r="C251" s="289"/>
      <c r="D251" s="275"/>
      <c r="E251" s="27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</row>
    <row r="252" s="259" customFormat="1" spans="1:24">
      <c r="A252" s="276" t="s">
        <v>593</v>
      </c>
      <c r="B252" s="293" t="s">
        <v>594</v>
      </c>
      <c r="C252" s="278">
        <f>SUM(C253)</f>
        <v>0</v>
      </c>
      <c r="D252" s="275"/>
      <c r="E252" s="27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customFormat="1" spans="1:230">
      <c r="A253" s="279" t="s">
        <v>595</v>
      </c>
      <c r="B253" s="284" t="s">
        <v>596</v>
      </c>
      <c r="C253" s="289"/>
      <c r="D253" s="275"/>
      <c r="E253" s="27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</row>
    <row r="254" customFormat="1" spans="1:230">
      <c r="A254" s="276" t="s">
        <v>597</v>
      </c>
      <c r="B254" s="287" t="s">
        <v>598</v>
      </c>
      <c r="C254" s="278">
        <f>SUM(C255:C261)</f>
        <v>73</v>
      </c>
      <c r="D254" s="275"/>
      <c r="E254" s="27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</row>
    <row r="255" s="259" customFormat="1" spans="1:24">
      <c r="A255" s="279" t="s">
        <v>599</v>
      </c>
      <c r="B255" s="283" t="s">
        <v>600</v>
      </c>
      <c r="C255" s="289"/>
      <c r="D255" s="275"/>
      <c r="E255" s="27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="260" customFormat="1" spans="1:24">
      <c r="A256" s="279" t="s">
        <v>601</v>
      </c>
      <c r="B256" s="280" t="s">
        <v>602</v>
      </c>
      <c r="C256" s="289"/>
      <c r="D256" s="275"/>
      <c r="E256" s="27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customFormat="1" spans="1:230">
      <c r="A257" s="279" t="s">
        <v>603</v>
      </c>
      <c r="B257" s="280" t="s">
        <v>604</v>
      </c>
      <c r="C257" s="289"/>
      <c r="D257" s="275"/>
      <c r="E257" s="27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</row>
    <row r="258" customFormat="1" spans="1:230">
      <c r="A258" s="279" t="s">
        <v>605</v>
      </c>
      <c r="B258" s="280" t="s">
        <v>606</v>
      </c>
      <c r="C258" s="289"/>
      <c r="D258" s="275"/>
      <c r="E258" s="27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</row>
    <row r="259" customFormat="1" spans="1:230">
      <c r="A259" s="279" t="s">
        <v>607</v>
      </c>
      <c r="B259" s="283" t="s">
        <v>608</v>
      </c>
      <c r="C259" s="289">
        <v>73</v>
      </c>
      <c r="D259" s="275"/>
      <c r="E259" s="275">
        <v>73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</row>
    <row r="260" customFormat="1" spans="1:230">
      <c r="A260" s="279" t="s">
        <v>609</v>
      </c>
      <c r="B260" s="283" t="s">
        <v>610</v>
      </c>
      <c r="C260" s="289"/>
      <c r="D260" s="275"/>
      <c r="E260" s="27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</row>
    <row r="261" customFormat="1" spans="1:230">
      <c r="A261" s="279" t="s">
        <v>611</v>
      </c>
      <c r="B261" s="283" t="s">
        <v>612</v>
      </c>
      <c r="C261" s="289"/>
      <c r="D261" s="275"/>
      <c r="E261" s="27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</row>
    <row r="262" customFormat="1" spans="1:230">
      <c r="A262" s="276" t="s">
        <v>613</v>
      </c>
      <c r="B262" s="287" t="s">
        <v>614</v>
      </c>
      <c r="C262" s="278">
        <f>C263</f>
        <v>0</v>
      </c>
      <c r="D262" s="275"/>
      <c r="E262" s="27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customFormat="1" spans="1:230">
      <c r="A263" s="297" t="s">
        <v>615</v>
      </c>
      <c r="B263" s="283" t="s">
        <v>616</v>
      </c>
      <c r="C263" s="289"/>
      <c r="D263" s="275"/>
      <c r="E263" s="27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customFormat="1" spans="1:230">
      <c r="A264" s="273" t="s">
        <v>617</v>
      </c>
      <c r="B264" s="274" t="s">
        <v>177</v>
      </c>
      <c r="C264" s="275">
        <f>SUM(C265,C268,C279,C286,C294,C303,C317,C327,C337,C345,C351)</f>
        <v>492</v>
      </c>
      <c r="D264" s="275"/>
      <c r="E264" s="27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</row>
    <row r="265" customFormat="1" spans="1:230">
      <c r="A265" s="276" t="s">
        <v>618</v>
      </c>
      <c r="B265" s="277" t="s">
        <v>619</v>
      </c>
      <c r="C265" s="278">
        <f>SUM(C266:C267)</f>
        <v>0</v>
      </c>
      <c r="D265" s="275"/>
      <c r="E265" s="27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</row>
    <row r="266" s="260" customFormat="1" spans="1:24">
      <c r="A266" s="279" t="s">
        <v>620</v>
      </c>
      <c r="B266" s="280" t="s">
        <v>621</v>
      </c>
      <c r="C266" s="289"/>
      <c r="D266" s="275"/>
      <c r="E266" s="27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="259" customFormat="1" spans="1:24">
      <c r="A267" s="279" t="s">
        <v>622</v>
      </c>
      <c r="B267" s="283" t="s">
        <v>623</v>
      </c>
      <c r="C267" s="289"/>
      <c r="D267" s="275"/>
      <c r="E267" s="27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="260" customFormat="1" spans="1:24">
      <c r="A268" s="276" t="s">
        <v>624</v>
      </c>
      <c r="B268" s="287" t="s">
        <v>625</v>
      </c>
      <c r="C268" s="278">
        <f>SUM(C269:C278)</f>
        <v>3</v>
      </c>
      <c r="D268" s="275"/>
      <c r="E268" s="27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customFormat="1" spans="1:230">
      <c r="A269" s="279" t="s">
        <v>626</v>
      </c>
      <c r="B269" s="283" t="s">
        <v>208</v>
      </c>
      <c r="C269" s="289"/>
      <c r="D269" s="275"/>
      <c r="E269" s="27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</row>
    <row r="270" customFormat="1" spans="1:230">
      <c r="A270" s="279" t="s">
        <v>627</v>
      </c>
      <c r="B270" s="283" t="s">
        <v>210</v>
      </c>
      <c r="C270" s="289"/>
      <c r="D270" s="275"/>
      <c r="E270" s="27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</row>
    <row r="271" s="260" customFormat="1" spans="1:24">
      <c r="A271" s="279" t="s">
        <v>628</v>
      </c>
      <c r="B271" s="283" t="s">
        <v>212</v>
      </c>
      <c r="C271" s="289"/>
      <c r="D271" s="275"/>
      <c r="E271" s="27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customFormat="1" spans="1:230">
      <c r="A272" s="279" t="s">
        <v>629</v>
      </c>
      <c r="B272" s="283" t="s">
        <v>309</v>
      </c>
      <c r="C272" s="289"/>
      <c r="D272" s="275"/>
      <c r="E272" s="27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customFormat="1" spans="1:230">
      <c r="A273" s="279" t="s">
        <v>630</v>
      </c>
      <c r="B273" s="283" t="s">
        <v>631</v>
      </c>
      <c r="C273" s="289"/>
      <c r="D273" s="275"/>
      <c r="E273" s="27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</row>
    <row r="274" customFormat="1" spans="1:230">
      <c r="A274" s="279" t="s">
        <v>632</v>
      </c>
      <c r="B274" s="283" t="s">
        <v>633</v>
      </c>
      <c r="C274" s="289"/>
      <c r="D274" s="275"/>
      <c r="E274" s="27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</row>
    <row r="275" customFormat="1" spans="1:230">
      <c r="A275" s="279" t="s">
        <v>634</v>
      </c>
      <c r="B275" s="283" t="s">
        <v>635</v>
      </c>
      <c r="C275" s="289"/>
      <c r="D275" s="275"/>
      <c r="E275" s="27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customFormat="1" spans="1:230">
      <c r="A276" s="279" t="s">
        <v>636</v>
      </c>
      <c r="B276" s="283" t="s">
        <v>637</v>
      </c>
      <c r="C276" s="289"/>
      <c r="D276" s="275"/>
      <c r="E276" s="27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customFormat="1" spans="1:230">
      <c r="A277" s="279" t="s">
        <v>638</v>
      </c>
      <c r="B277" s="283" t="s">
        <v>226</v>
      </c>
      <c r="C277" s="289"/>
      <c r="D277" s="275"/>
      <c r="E277" s="27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customFormat="1" spans="1:230">
      <c r="A278" s="279" t="s">
        <v>639</v>
      </c>
      <c r="B278" s="283" t="s">
        <v>640</v>
      </c>
      <c r="C278" s="289">
        <v>3</v>
      </c>
      <c r="D278" s="275"/>
      <c r="E278" s="275">
        <v>3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customFormat="1" spans="1:230">
      <c r="A279" s="276" t="s">
        <v>641</v>
      </c>
      <c r="B279" s="277" t="s">
        <v>642</v>
      </c>
      <c r="C279" s="278">
        <f>SUM(C280:C285)</f>
        <v>0</v>
      </c>
      <c r="D279" s="275"/>
      <c r="E279" s="27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customFormat="1" spans="1:230">
      <c r="A280" s="279" t="s">
        <v>643</v>
      </c>
      <c r="B280" s="280" t="s">
        <v>208</v>
      </c>
      <c r="C280" s="289"/>
      <c r="D280" s="275"/>
      <c r="E280" s="27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customFormat="1" spans="1:230">
      <c r="A281" s="279" t="s">
        <v>644</v>
      </c>
      <c r="B281" s="280" t="s">
        <v>210</v>
      </c>
      <c r="C281" s="289"/>
      <c r="D281" s="275"/>
      <c r="E281" s="27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="260" customFormat="1" spans="1:24">
      <c r="A282" s="279" t="s">
        <v>645</v>
      </c>
      <c r="B282" s="283" t="s">
        <v>212</v>
      </c>
      <c r="C282" s="289"/>
      <c r="D282" s="275"/>
      <c r="E282" s="27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customFormat="1" spans="1:230">
      <c r="A283" s="279" t="s">
        <v>646</v>
      </c>
      <c r="B283" s="283" t="s">
        <v>647</v>
      </c>
      <c r="C283" s="289"/>
      <c r="D283" s="275"/>
      <c r="E283" s="27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</row>
    <row r="284" customFormat="1" spans="1:230">
      <c r="A284" s="279" t="s">
        <v>648</v>
      </c>
      <c r="B284" s="283" t="s">
        <v>226</v>
      </c>
      <c r="C284" s="289"/>
      <c r="D284" s="275"/>
      <c r="E284" s="27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</row>
    <row r="285" customFormat="1" spans="1:230">
      <c r="A285" s="279" t="s">
        <v>649</v>
      </c>
      <c r="B285" s="284" t="s">
        <v>650</v>
      </c>
      <c r="C285" s="289"/>
      <c r="D285" s="275"/>
      <c r="E285" s="27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</row>
    <row r="286" customFormat="1" spans="1:230">
      <c r="A286" s="276" t="s">
        <v>651</v>
      </c>
      <c r="B286" s="288" t="s">
        <v>652</v>
      </c>
      <c r="C286" s="278">
        <f>SUM(C287:C293)</f>
        <v>0</v>
      </c>
      <c r="D286" s="275"/>
      <c r="E286" s="27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</row>
    <row r="287" customFormat="1" spans="1:230">
      <c r="A287" s="279" t="s">
        <v>653</v>
      </c>
      <c r="B287" s="280" t="s">
        <v>208</v>
      </c>
      <c r="C287" s="289"/>
      <c r="D287" s="275"/>
      <c r="E287" s="27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customFormat="1" spans="1:230">
      <c r="A288" s="279" t="s">
        <v>654</v>
      </c>
      <c r="B288" s="280" t="s">
        <v>210</v>
      </c>
      <c r="C288" s="289"/>
      <c r="D288" s="275"/>
      <c r="E288" s="27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="260" customFormat="1" spans="1:24">
      <c r="A289" s="279" t="s">
        <v>655</v>
      </c>
      <c r="B289" s="283" t="s">
        <v>212</v>
      </c>
      <c r="C289" s="289"/>
      <c r="D289" s="275"/>
      <c r="E289" s="27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customFormat="1" spans="1:230">
      <c r="A290" s="279" t="s">
        <v>656</v>
      </c>
      <c r="B290" s="283" t="s">
        <v>657</v>
      </c>
      <c r="C290" s="289"/>
      <c r="D290" s="275"/>
      <c r="E290" s="27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</row>
    <row r="291" customFormat="1" spans="1:230">
      <c r="A291" s="279" t="s">
        <v>658</v>
      </c>
      <c r="B291" s="283" t="s">
        <v>659</v>
      </c>
      <c r="C291" s="289"/>
      <c r="D291" s="275"/>
      <c r="E291" s="27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customFormat="1" spans="1:230">
      <c r="A292" s="279" t="s">
        <v>660</v>
      </c>
      <c r="B292" s="283" t="s">
        <v>226</v>
      </c>
      <c r="C292" s="289"/>
      <c r="D292" s="275"/>
      <c r="E292" s="27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customFormat="1" spans="1:230">
      <c r="A293" s="279" t="s">
        <v>661</v>
      </c>
      <c r="B293" s="283" t="s">
        <v>662</v>
      </c>
      <c r="C293" s="289"/>
      <c r="D293" s="275"/>
      <c r="E293" s="27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customFormat="1" spans="1:230">
      <c r="A294" s="276" t="s">
        <v>663</v>
      </c>
      <c r="B294" s="293" t="s">
        <v>664</v>
      </c>
      <c r="C294" s="278">
        <f>SUM(C295:C302)</f>
        <v>0</v>
      </c>
      <c r="D294" s="275"/>
      <c r="E294" s="27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customFormat="1" spans="1:230">
      <c r="A295" s="279" t="s">
        <v>665</v>
      </c>
      <c r="B295" s="280" t="s">
        <v>208</v>
      </c>
      <c r="C295" s="289"/>
      <c r="D295" s="275"/>
      <c r="E295" s="27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</row>
    <row r="296" customFormat="1" spans="1:230">
      <c r="A296" s="279" t="s">
        <v>666</v>
      </c>
      <c r="B296" s="280" t="s">
        <v>210</v>
      </c>
      <c r="C296" s="289"/>
      <c r="D296" s="275"/>
      <c r="E296" s="27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</row>
    <row r="297" s="260" customFormat="1" spans="1:24">
      <c r="A297" s="279" t="s">
        <v>667</v>
      </c>
      <c r="B297" s="280" t="s">
        <v>212</v>
      </c>
      <c r="C297" s="289"/>
      <c r="D297" s="275"/>
      <c r="E297" s="27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customFormat="1" spans="1:230">
      <c r="A298" s="279" t="s">
        <v>668</v>
      </c>
      <c r="B298" s="283" t="s">
        <v>669</v>
      </c>
      <c r="C298" s="289"/>
      <c r="D298" s="275"/>
      <c r="E298" s="27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</row>
    <row r="299" customFormat="1" spans="1:230">
      <c r="A299" s="279" t="s">
        <v>670</v>
      </c>
      <c r="B299" s="283" t="s">
        <v>671</v>
      </c>
      <c r="C299" s="289"/>
      <c r="D299" s="275"/>
      <c r="E299" s="27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</row>
    <row r="300" customFormat="1" spans="1:230">
      <c r="A300" s="279" t="s">
        <v>672</v>
      </c>
      <c r="B300" s="283" t="s">
        <v>673</v>
      </c>
      <c r="C300" s="289"/>
      <c r="D300" s="275"/>
      <c r="E300" s="27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</row>
    <row r="301" customFormat="1" spans="1:230">
      <c r="A301" s="279" t="s">
        <v>674</v>
      </c>
      <c r="B301" s="280" t="s">
        <v>226</v>
      </c>
      <c r="C301" s="289"/>
      <c r="D301" s="275"/>
      <c r="E301" s="27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</row>
    <row r="302" customFormat="1" spans="1:230">
      <c r="A302" s="279" t="s">
        <v>675</v>
      </c>
      <c r="B302" s="280" t="s">
        <v>676</v>
      </c>
      <c r="C302" s="289"/>
      <c r="D302" s="275"/>
      <c r="E302" s="27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</row>
    <row r="303" customFormat="1" spans="1:230">
      <c r="A303" s="276" t="s">
        <v>677</v>
      </c>
      <c r="B303" s="277" t="s">
        <v>678</v>
      </c>
      <c r="C303" s="278">
        <f>SUM(C304:C316)</f>
        <v>489</v>
      </c>
      <c r="D303" s="275"/>
      <c r="E303" s="27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customFormat="1" spans="1:230">
      <c r="A304" s="279" t="s">
        <v>679</v>
      </c>
      <c r="B304" s="283" t="s">
        <v>208</v>
      </c>
      <c r="C304" s="281">
        <v>176</v>
      </c>
      <c r="D304" s="275">
        <v>176</v>
      </c>
      <c r="E304" s="27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customFormat="1" spans="1:230">
      <c r="A305" s="279" t="s">
        <v>680</v>
      </c>
      <c r="B305" s="283" t="s">
        <v>210</v>
      </c>
      <c r="C305" s="281"/>
      <c r="D305" s="275"/>
      <c r="E305" s="27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="260" customFormat="1" spans="1:24">
      <c r="A306" s="279" t="s">
        <v>681</v>
      </c>
      <c r="B306" s="283" t="s">
        <v>212</v>
      </c>
      <c r="C306" s="281">
        <v>13</v>
      </c>
      <c r="D306" s="275"/>
      <c r="E306" s="275">
        <v>13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customFormat="1" spans="1:230">
      <c r="A307" s="279" t="s">
        <v>682</v>
      </c>
      <c r="B307" s="284" t="s">
        <v>683</v>
      </c>
      <c r="C307" s="281">
        <v>32</v>
      </c>
      <c r="D307" s="275"/>
      <c r="E307" s="275">
        <v>32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customFormat="1" spans="1:230">
      <c r="A308" s="279" t="s">
        <v>684</v>
      </c>
      <c r="B308" s="280" t="s">
        <v>685</v>
      </c>
      <c r="C308" s="281">
        <v>3</v>
      </c>
      <c r="D308" s="275"/>
      <c r="E308" s="275">
        <v>3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customFormat="1" spans="1:230">
      <c r="A309" s="279" t="s">
        <v>686</v>
      </c>
      <c r="B309" s="280" t="s">
        <v>687</v>
      </c>
      <c r="C309" s="281"/>
      <c r="D309" s="275"/>
      <c r="E309" s="27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customFormat="1" spans="1:230">
      <c r="A310" s="279" t="s">
        <v>688</v>
      </c>
      <c r="B310" s="285" t="s">
        <v>689</v>
      </c>
      <c r="C310" s="281">
        <v>47</v>
      </c>
      <c r="D310" s="275"/>
      <c r="E310" s="275">
        <v>47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customFormat="1" spans="1:230">
      <c r="A311" s="279" t="s">
        <v>690</v>
      </c>
      <c r="B311" s="283" t="s">
        <v>691</v>
      </c>
      <c r="C311" s="281"/>
      <c r="D311" s="275"/>
      <c r="E311" s="27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customFormat="1" spans="1:230">
      <c r="A312" s="279" t="s">
        <v>692</v>
      </c>
      <c r="B312" s="283" t="s">
        <v>693</v>
      </c>
      <c r="C312" s="281">
        <v>51</v>
      </c>
      <c r="D312" s="275"/>
      <c r="E312" s="275">
        <v>51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customFormat="1" spans="1:230">
      <c r="A313" s="279" t="s">
        <v>694</v>
      </c>
      <c r="B313" s="283" t="s">
        <v>695</v>
      </c>
      <c r="C313" s="281"/>
      <c r="D313" s="275"/>
      <c r="E313" s="27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customFormat="1" spans="1:230">
      <c r="A314" s="279" t="s">
        <v>696</v>
      </c>
      <c r="B314" s="283" t="s">
        <v>309</v>
      </c>
      <c r="C314" s="281"/>
      <c r="D314" s="275"/>
      <c r="E314" s="27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customFormat="1" spans="1:230">
      <c r="A315" s="279" t="s">
        <v>697</v>
      </c>
      <c r="B315" s="283" t="s">
        <v>226</v>
      </c>
      <c r="C315" s="281"/>
      <c r="D315" s="275"/>
      <c r="E315" s="27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customFormat="1" spans="1:230">
      <c r="A316" s="279" t="s">
        <v>698</v>
      </c>
      <c r="B316" s="280" t="s">
        <v>699</v>
      </c>
      <c r="C316" s="281">
        <v>167</v>
      </c>
      <c r="D316" s="275"/>
      <c r="E316" s="275">
        <v>167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customFormat="1" spans="1:230">
      <c r="A317" s="276" t="s">
        <v>700</v>
      </c>
      <c r="B317" s="288" t="s">
        <v>701</v>
      </c>
      <c r="C317" s="278">
        <f>SUM(C318:C326)</f>
        <v>0</v>
      </c>
      <c r="D317" s="275"/>
      <c r="E317" s="27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customFormat="1" spans="1:230">
      <c r="A318" s="279" t="s">
        <v>702</v>
      </c>
      <c r="B318" s="280" t="s">
        <v>208</v>
      </c>
      <c r="C318" s="289"/>
      <c r="D318" s="275"/>
      <c r="E318" s="27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customFormat="1" spans="1:230">
      <c r="A319" s="279" t="s">
        <v>703</v>
      </c>
      <c r="B319" s="283" t="s">
        <v>210</v>
      </c>
      <c r="C319" s="289"/>
      <c r="D319" s="275"/>
      <c r="E319" s="27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customFormat="1" spans="1:230">
      <c r="A320" s="279" t="s">
        <v>704</v>
      </c>
      <c r="B320" s="283" t="s">
        <v>212</v>
      </c>
      <c r="C320" s="289"/>
      <c r="D320" s="275"/>
      <c r="E320" s="27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customFormat="1" spans="1:230">
      <c r="A321" s="279" t="s">
        <v>705</v>
      </c>
      <c r="B321" s="283" t="s">
        <v>706</v>
      </c>
      <c r="C321" s="289"/>
      <c r="D321" s="275"/>
      <c r="E321" s="27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="260" customFormat="1" spans="1:24">
      <c r="A322" s="279" t="s">
        <v>707</v>
      </c>
      <c r="B322" s="284" t="s">
        <v>708</v>
      </c>
      <c r="C322" s="289"/>
      <c r="D322" s="275"/>
      <c r="E322" s="27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customFormat="1" spans="1:230">
      <c r="A323" s="279" t="s">
        <v>709</v>
      </c>
      <c r="B323" s="280" t="s">
        <v>710</v>
      </c>
      <c r="C323" s="289"/>
      <c r="D323" s="275"/>
      <c r="E323" s="27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customFormat="1" spans="1:230">
      <c r="A324" s="279" t="s">
        <v>711</v>
      </c>
      <c r="B324" s="280" t="s">
        <v>309</v>
      </c>
      <c r="C324" s="289"/>
      <c r="D324" s="275"/>
      <c r="E324" s="27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</row>
    <row r="325" customFormat="1" spans="1:230">
      <c r="A325" s="279" t="s">
        <v>712</v>
      </c>
      <c r="B325" s="280" t="s">
        <v>226</v>
      </c>
      <c r="C325" s="289"/>
      <c r="D325" s="275"/>
      <c r="E325" s="27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</row>
    <row r="326" customFormat="1" spans="1:230">
      <c r="A326" s="279" t="s">
        <v>713</v>
      </c>
      <c r="B326" s="280" t="s">
        <v>714</v>
      </c>
      <c r="C326" s="289"/>
      <c r="D326" s="275"/>
      <c r="E326" s="27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</row>
    <row r="327" customFormat="1" spans="1:230">
      <c r="A327" s="276" t="s">
        <v>715</v>
      </c>
      <c r="B327" s="287" t="s">
        <v>716</v>
      </c>
      <c r="C327" s="278">
        <f>SUM(C328:C336)</f>
        <v>0</v>
      </c>
      <c r="D327" s="275"/>
      <c r="E327" s="27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</row>
    <row r="328" customFormat="1" spans="1:230">
      <c r="A328" s="279" t="s">
        <v>717</v>
      </c>
      <c r="B328" s="283" t="s">
        <v>208</v>
      </c>
      <c r="C328" s="289"/>
      <c r="D328" s="275"/>
      <c r="E328" s="27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customFormat="1" spans="1:230">
      <c r="A329" s="279" t="s">
        <v>718</v>
      </c>
      <c r="B329" s="283" t="s">
        <v>210</v>
      </c>
      <c r="C329" s="289"/>
      <c r="D329" s="275"/>
      <c r="E329" s="27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customFormat="1" spans="1:230">
      <c r="A330" s="279" t="s">
        <v>719</v>
      </c>
      <c r="B330" s="280" t="s">
        <v>212</v>
      </c>
      <c r="C330" s="289"/>
      <c r="D330" s="275"/>
      <c r="E330" s="27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customFormat="1" spans="1:230">
      <c r="A331" s="279" t="s">
        <v>720</v>
      </c>
      <c r="B331" s="280" t="s">
        <v>721</v>
      </c>
      <c r="C331" s="289"/>
      <c r="D331" s="275"/>
      <c r="E331" s="27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="260" customFormat="1" spans="1:24">
      <c r="A332" s="279" t="s">
        <v>722</v>
      </c>
      <c r="B332" s="280" t="s">
        <v>723</v>
      </c>
      <c r="C332" s="289"/>
      <c r="D332" s="275"/>
      <c r="E332" s="27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customFormat="1" spans="1:230">
      <c r="A333" s="279" t="s">
        <v>724</v>
      </c>
      <c r="B333" s="283" t="s">
        <v>725</v>
      </c>
      <c r="C333" s="289"/>
      <c r="D333" s="275"/>
      <c r="E333" s="27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customFormat="1" spans="1:230">
      <c r="A334" s="279" t="s">
        <v>726</v>
      </c>
      <c r="B334" s="283" t="s">
        <v>309</v>
      </c>
      <c r="C334" s="289"/>
      <c r="D334" s="275"/>
      <c r="E334" s="27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customFormat="1" spans="1:230">
      <c r="A335" s="279" t="s">
        <v>727</v>
      </c>
      <c r="B335" s="283" t="s">
        <v>226</v>
      </c>
      <c r="C335" s="289"/>
      <c r="D335" s="275"/>
      <c r="E335" s="27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customFormat="1" spans="1:230">
      <c r="A336" s="279" t="s">
        <v>728</v>
      </c>
      <c r="B336" s="283" t="s">
        <v>729</v>
      </c>
      <c r="C336" s="289"/>
      <c r="D336" s="275"/>
      <c r="E336" s="27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customFormat="1" spans="1:230">
      <c r="A337" s="276" t="s">
        <v>730</v>
      </c>
      <c r="B337" s="293" t="s">
        <v>731</v>
      </c>
      <c r="C337" s="278">
        <f>SUM(C338:C344)</f>
        <v>0</v>
      </c>
      <c r="D337" s="275"/>
      <c r="E337" s="27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</row>
    <row r="338" customFormat="1" spans="1:230">
      <c r="A338" s="279" t="s">
        <v>732</v>
      </c>
      <c r="B338" s="280" t="s">
        <v>208</v>
      </c>
      <c r="C338" s="289"/>
      <c r="D338" s="275"/>
      <c r="E338" s="27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</row>
    <row r="339" customFormat="1" spans="1:230">
      <c r="A339" s="279" t="s">
        <v>733</v>
      </c>
      <c r="B339" s="280" t="s">
        <v>210</v>
      </c>
      <c r="C339" s="289"/>
      <c r="D339" s="275"/>
      <c r="E339" s="27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customFormat="1" spans="1:230">
      <c r="A340" s="279" t="s">
        <v>734</v>
      </c>
      <c r="B340" s="285" t="s">
        <v>212</v>
      </c>
      <c r="C340" s="289"/>
      <c r="D340" s="275"/>
      <c r="E340" s="27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customFormat="1" spans="1:230">
      <c r="A341" s="279" t="s">
        <v>735</v>
      </c>
      <c r="B341" s="291" t="s">
        <v>736</v>
      </c>
      <c r="C341" s="289"/>
      <c r="D341" s="275"/>
      <c r="E341" s="27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="260" customFormat="1" spans="1:24">
      <c r="A342" s="279" t="s">
        <v>737</v>
      </c>
      <c r="B342" s="283" t="s">
        <v>738</v>
      </c>
      <c r="C342" s="289"/>
      <c r="D342" s="275"/>
      <c r="E342" s="27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customFormat="1" spans="1:230">
      <c r="A343" s="279" t="s">
        <v>739</v>
      </c>
      <c r="B343" s="283" t="s">
        <v>226</v>
      </c>
      <c r="C343" s="289"/>
      <c r="D343" s="275"/>
      <c r="E343" s="27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customFormat="1" spans="1:230">
      <c r="A344" s="279" t="s">
        <v>740</v>
      </c>
      <c r="B344" s="280" t="s">
        <v>741</v>
      </c>
      <c r="C344" s="289"/>
      <c r="D344" s="275"/>
      <c r="E344" s="27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customFormat="1" spans="1:230">
      <c r="A345" s="276" t="s">
        <v>742</v>
      </c>
      <c r="B345" s="277" t="s">
        <v>743</v>
      </c>
      <c r="C345" s="278">
        <f>SUM(C346:C350)</f>
        <v>0</v>
      </c>
      <c r="D345" s="275"/>
      <c r="E345" s="27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</row>
    <row r="346" customFormat="1" spans="1:230">
      <c r="A346" s="279" t="s">
        <v>744</v>
      </c>
      <c r="B346" s="280" t="s">
        <v>208</v>
      </c>
      <c r="C346" s="289"/>
      <c r="D346" s="275"/>
      <c r="E346" s="27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</row>
    <row r="347" customFormat="1" spans="1:230">
      <c r="A347" s="279" t="s">
        <v>745</v>
      </c>
      <c r="B347" s="283" t="s">
        <v>210</v>
      </c>
      <c r="C347" s="289"/>
      <c r="D347" s="275"/>
      <c r="E347" s="27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customFormat="1" spans="1:230">
      <c r="A348" s="279" t="s">
        <v>746</v>
      </c>
      <c r="B348" s="280" t="s">
        <v>309</v>
      </c>
      <c r="C348" s="289"/>
      <c r="D348" s="275"/>
      <c r="E348" s="27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customFormat="1" spans="1:230">
      <c r="A349" s="279" t="s">
        <v>747</v>
      </c>
      <c r="B349" s="283" t="s">
        <v>748</v>
      </c>
      <c r="C349" s="289"/>
      <c r="D349" s="275"/>
      <c r="E349" s="27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="260" customFormat="1" spans="1:24">
      <c r="A350" s="279" t="s">
        <v>749</v>
      </c>
      <c r="B350" s="280" t="s">
        <v>750</v>
      </c>
      <c r="C350" s="289"/>
      <c r="D350" s="275"/>
      <c r="E350" s="27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customFormat="1" spans="1:230">
      <c r="A351" s="276" t="s">
        <v>751</v>
      </c>
      <c r="B351" s="277" t="s">
        <v>752</v>
      </c>
      <c r="C351" s="278">
        <f>SUM(C352:C353)</f>
        <v>0</v>
      </c>
      <c r="D351" s="275"/>
      <c r="E351" s="27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customFormat="1" spans="1:230">
      <c r="A352" s="279" t="s">
        <v>753</v>
      </c>
      <c r="B352" s="280" t="s">
        <v>754</v>
      </c>
      <c r="C352" s="289"/>
      <c r="D352" s="275"/>
      <c r="E352" s="27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customFormat="1" spans="1:230">
      <c r="A353" s="279" t="s">
        <v>755</v>
      </c>
      <c r="B353" s="280" t="s">
        <v>756</v>
      </c>
      <c r="C353" s="289"/>
      <c r="D353" s="275"/>
      <c r="E353" s="27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customFormat="1" spans="1:230">
      <c r="A354" s="273" t="s">
        <v>757</v>
      </c>
      <c r="B354" s="274" t="s">
        <v>178</v>
      </c>
      <c r="C354" s="275">
        <f>SUM(C355,C360,C367,C373,C379,C383,C387,C391,C397,C404)</f>
        <v>15612</v>
      </c>
      <c r="D354" s="275"/>
      <c r="E354" s="27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customFormat="1" spans="1:230">
      <c r="A355" s="276" t="s">
        <v>758</v>
      </c>
      <c r="B355" s="287" t="s">
        <v>759</v>
      </c>
      <c r="C355" s="278">
        <f>SUM(C356:C359)</f>
        <v>244</v>
      </c>
      <c r="D355" s="275"/>
      <c r="E355" s="27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="260" customFormat="1" spans="1:24">
      <c r="A356" s="279" t="s">
        <v>760</v>
      </c>
      <c r="B356" s="280" t="s">
        <v>208</v>
      </c>
      <c r="C356" s="290">
        <v>244</v>
      </c>
      <c r="D356" s="275">
        <v>161</v>
      </c>
      <c r="E356" s="275">
        <f>C356-D356</f>
        <v>83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customFormat="1" spans="1:230">
      <c r="A357" s="279" t="s">
        <v>761</v>
      </c>
      <c r="B357" s="280" t="s">
        <v>210</v>
      </c>
      <c r="C357" s="290"/>
      <c r="D357" s="275"/>
      <c r="E357" s="27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</row>
    <row r="358" s="259" customFormat="1" spans="1:24">
      <c r="A358" s="279" t="s">
        <v>762</v>
      </c>
      <c r="B358" s="280" t="s">
        <v>212</v>
      </c>
      <c r="C358" s="290"/>
      <c r="D358" s="275"/>
      <c r="E358" s="27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="260" customFormat="1" spans="1:24">
      <c r="A359" s="279" t="s">
        <v>763</v>
      </c>
      <c r="B359" s="291" t="s">
        <v>764</v>
      </c>
      <c r="C359" s="290"/>
      <c r="D359" s="275"/>
      <c r="E359" s="27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customFormat="1" spans="1:230">
      <c r="A360" s="276" t="s">
        <v>765</v>
      </c>
      <c r="B360" s="277" t="s">
        <v>766</v>
      </c>
      <c r="C360" s="278">
        <f>SUM(C361:C366)</f>
        <v>14497</v>
      </c>
      <c r="D360" s="275"/>
      <c r="E360" s="27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</row>
    <row r="361" customFormat="1" spans="1:230">
      <c r="A361" s="279" t="s">
        <v>767</v>
      </c>
      <c r="B361" s="280" t="s">
        <v>768</v>
      </c>
      <c r="C361" s="281">
        <v>2497</v>
      </c>
      <c r="D361" s="275">
        <v>1488</v>
      </c>
      <c r="E361" s="275">
        <f>C361-D361</f>
        <v>1009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</row>
    <row r="362" customFormat="1" spans="1:230">
      <c r="A362" s="279" t="s">
        <v>769</v>
      </c>
      <c r="B362" s="280" t="s">
        <v>770</v>
      </c>
      <c r="C362" s="281">
        <v>9950</v>
      </c>
      <c r="D362" s="275">
        <v>7295</v>
      </c>
      <c r="E362" s="275">
        <f>C362-D362</f>
        <v>2655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</row>
    <row r="363" customFormat="1" spans="1:230">
      <c r="A363" s="279" t="s">
        <v>771</v>
      </c>
      <c r="B363" s="283" t="s">
        <v>772</v>
      </c>
      <c r="C363" s="281">
        <v>1485</v>
      </c>
      <c r="D363" s="275">
        <v>1098</v>
      </c>
      <c r="E363" s="275">
        <f>C363-D363</f>
        <v>387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</row>
    <row r="364" s="260" customFormat="1" spans="1:24">
      <c r="A364" s="279" t="s">
        <v>773</v>
      </c>
      <c r="B364" s="283" t="s">
        <v>774</v>
      </c>
      <c r="C364" s="281"/>
      <c r="D364" s="275"/>
      <c r="E364" s="27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customFormat="1" spans="1:230">
      <c r="A365" s="279" t="s">
        <v>775</v>
      </c>
      <c r="B365" s="283" t="s">
        <v>776</v>
      </c>
      <c r="C365" s="281"/>
      <c r="D365" s="275"/>
      <c r="E365" s="27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customFormat="1" spans="1:230">
      <c r="A366" s="279" t="s">
        <v>777</v>
      </c>
      <c r="B366" s="280" t="s">
        <v>778</v>
      </c>
      <c r="C366" s="281">
        <v>565</v>
      </c>
      <c r="D366" s="275">
        <v>186</v>
      </c>
      <c r="E366" s="275">
        <f>C366-D366</f>
        <v>379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customFormat="1" spans="1:230">
      <c r="A367" s="276" t="s">
        <v>779</v>
      </c>
      <c r="B367" s="277" t="s">
        <v>780</v>
      </c>
      <c r="C367" s="278">
        <f>SUM(C368:C372)</f>
        <v>0</v>
      </c>
      <c r="D367" s="275"/>
      <c r="E367" s="27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customFormat="1" spans="1:230">
      <c r="A368" s="279" t="s">
        <v>781</v>
      </c>
      <c r="B368" s="280" t="s">
        <v>782</v>
      </c>
      <c r="C368" s="289"/>
      <c r="D368" s="275"/>
      <c r="E368" s="27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customFormat="1" spans="1:230">
      <c r="A369" s="279" t="s">
        <v>783</v>
      </c>
      <c r="B369" s="280" t="s">
        <v>784</v>
      </c>
      <c r="C369" s="289"/>
      <c r="D369" s="275"/>
      <c r="E369" s="27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customFormat="1" spans="1:230">
      <c r="A370" s="279" t="s">
        <v>785</v>
      </c>
      <c r="B370" s="280" t="s">
        <v>786</v>
      </c>
      <c r="C370" s="289"/>
      <c r="D370" s="275"/>
      <c r="E370" s="27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customFormat="1" spans="1:230">
      <c r="A371" s="279" t="s">
        <v>787</v>
      </c>
      <c r="B371" s="283" t="s">
        <v>788</v>
      </c>
      <c r="C371" s="289"/>
      <c r="D371" s="275"/>
      <c r="E371" s="27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customFormat="1" ht="22" customHeight="1" spans="1:230">
      <c r="A372" s="279" t="s">
        <v>789</v>
      </c>
      <c r="B372" s="283" t="s">
        <v>790</v>
      </c>
      <c r="C372" s="289"/>
      <c r="D372" s="275"/>
      <c r="E372" s="27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="260" customFormat="1" spans="1:24">
      <c r="A373" s="276" t="s">
        <v>791</v>
      </c>
      <c r="B373" s="293" t="s">
        <v>792</v>
      </c>
      <c r="C373" s="278">
        <f>SUM(C374:C378)</f>
        <v>0</v>
      </c>
      <c r="D373" s="275"/>
      <c r="E373" s="27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customFormat="1" spans="1:230">
      <c r="A374" s="279" t="s">
        <v>793</v>
      </c>
      <c r="B374" s="280" t="s">
        <v>794</v>
      </c>
      <c r="C374" s="289"/>
      <c r="D374" s="275"/>
      <c r="E374" s="27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customFormat="1" spans="1:230">
      <c r="A375" s="279" t="s">
        <v>795</v>
      </c>
      <c r="B375" s="280" t="s">
        <v>796</v>
      </c>
      <c r="C375" s="289"/>
      <c r="D375" s="275"/>
      <c r="E375" s="27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customFormat="1" spans="1:230">
      <c r="A376" s="279" t="s">
        <v>797</v>
      </c>
      <c r="B376" s="280" t="s">
        <v>798</v>
      </c>
      <c r="C376" s="289"/>
      <c r="D376" s="275"/>
      <c r="E376" s="27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customFormat="1" spans="1:230">
      <c r="A377" s="279" t="s">
        <v>799</v>
      </c>
      <c r="B377" s="283" t="s">
        <v>800</v>
      </c>
      <c r="C377" s="289"/>
      <c r="D377" s="275"/>
      <c r="E377" s="27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customFormat="1" spans="1:230">
      <c r="A378" s="279" t="s">
        <v>801</v>
      </c>
      <c r="B378" s="283" t="s">
        <v>802</v>
      </c>
      <c r="C378" s="289"/>
      <c r="D378" s="275"/>
      <c r="E378" s="27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</row>
    <row r="379" s="260" customFormat="1" spans="1:24">
      <c r="A379" s="276" t="s">
        <v>803</v>
      </c>
      <c r="B379" s="287" t="s">
        <v>804</v>
      </c>
      <c r="C379" s="278">
        <f>SUM(C380:C382)</f>
        <v>0</v>
      </c>
      <c r="D379" s="275"/>
      <c r="E379" s="27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customFormat="1" spans="1:230">
      <c r="A380" s="279" t="s">
        <v>805</v>
      </c>
      <c r="B380" s="280" t="s">
        <v>806</v>
      </c>
      <c r="C380" s="289"/>
      <c r="D380" s="275"/>
      <c r="E380" s="27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</row>
    <row r="381" customFormat="1" spans="1:230">
      <c r="A381" s="279" t="s">
        <v>807</v>
      </c>
      <c r="B381" s="280" t="s">
        <v>808</v>
      </c>
      <c r="C381" s="289"/>
      <c r="D381" s="275"/>
      <c r="E381" s="27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</row>
    <row r="382" customFormat="1" spans="1:230">
      <c r="A382" s="279" t="s">
        <v>809</v>
      </c>
      <c r="B382" s="280" t="s">
        <v>810</v>
      </c>
      <c r="C382" s="289"/>
      <c r="D382" s="275"/>
      <c r="E382" s="27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</row>
    <row r="383" customFormat="1" spans="1:230">
      <c r="A383" s="276" t="s">
        <v>811</v>
      </c>
      <c r="B383" s="287" t="s">
        <v>812</v>
      </c>
      <c r="C383" s="278">
        <f>SUM(C384:C386)</f>
        <v>0</v>
      </c>
      <c r="D383" s="275"/>
      <c r="E383" s="27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</row>
    <row r="384" customFormat="1" spans="1:230">
      <c r="A384" s="279" t="s">
        <v>813</v>
      </c>
      <c r="B384" s="283" t="s">
        <v>814</v>
      </c>
      <c r="C384" s="289"/>
      <c r="D384" s="275"/>
      <c r="E384" s="27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</row>
    <row r="385" s="260" customFormat="1" spans="1:24">
      <c r="A385" s="279" t="s">
        <v>815</v>
      </c>
      <c r="B385" s="283" t="s">
        <v>816</v>
      </c>
      <c r="C385" s="289"/>
      <c r="D385" s="275"/>
      <c r="E385" s="27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customFormat="1" spans="1:230">
      <c r="A386" s="279" t="s">
        <v>817</v>
      </c>
      <c r="B386" s="284" t="s">
        <v>818</v>
      </c>
      <c r="C386" s="289"/>
      <c r="D386" s="275"/>
      <c r="E386" s="27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</row>
    <row r="387" customFormat="1" spans="1:230">
      <c r="A387" s="276" t="s">
        <v>819</v>
      </c>
      <c r="B387" s="277" t="s">
        <v>820</v>
      </c>
      <c r="C387" s="278">
        <f>SUM(C388:C390)</f>
        <v>144</v>
      </c>
      <c r="D387" s="275"/>
      <c r="E387" s="27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</row>
    <row r="388" customFormat="1" spans="1:230">
      <c r="A388" s="279" t="s">
        <v>821</v>
      </c>
      <c r="B388" s="280" t="s">
        <v>822</v>
      </c>
      <c r="C388" s="290">
        <v>144</v>
      </c>
      <c r="D388" s="275">
        <v>96</v>
      </c>
      <c r="E388" s="275">
        <f>C388-D388</f>
        <v>48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</row>
    <row r="389" s="260" customFormat="1" spans="1:24">
      <c r="A389" s="279" t="s">
        <v>823</v>
      </c>
      <c r="B389" s="280" t="s">
        <v>824</v>
      </c>
      <c r="C389" s="289"/>
      <c r="D389" s="275"/>
      <c r="E389" s="27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customFormat="1" spans="1:230">
      <c r="A390" s="279" t="s">
        <v>825</v>
      </c>
      <c r="B390" s="283" t="s">
        <v>826</v>
      </c>
      <c r="C390" s="289"/>
      <c r="D390" s="275"/>
      <c r="E390" s="27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</row>
    <row r="391" customFormat="1" spans="1:230">
      <c r="A391" s="276" t="s">
        <v>827</v>
      </c>
      <c r="B391" s="287" t="s">
        <v>828</v>
      </c>
      <c r="C391" s="278">
        <f>SUM(C392:C396)</f>
        <v>2</v>
      </c>
      <c r="D391" s="275"/>
      <c r="E391" s="27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</row>
    <row r="392" customFormat="1" spans="1:230">
      <c r="A392" s="279" t="s">
        <v>829</v>
      </c>
      <c r="B392" s="283" t="s">
        <v>830</v>
      </c>
      <c r="C392" s="289"/>
      <c r="D392" s="275"/>
      <c r="E392" s="27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</row>
    <row r="393" s="260" customFormat="1" spans="1:24">
      <c r="A393" s="279" t="s">
        <v>831</v>
      </c>
      <c r="B393" s="280" t="s">
        <v>832</v>
      </c>
      <c r="C393" s="289"/>
      <c r="D393" s="275"/>
      <c r="E393" s="27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customFormat="1" spans="1:230">
      <c r="A394" s="279" t="s">
        <v>833</v>
      </c>
      <c r="B394" s="280" t="s">
        <v>834</v>
      </c>
      <c r="C394" s="290">
        <v>2</v>
      </c>
      <c r="D394" s="275"/>
      <c r="E394" s="275">
        <v>2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</row>
    <row r="395" customFormat="1" spans="1:230">
      <c r="A395" s="279" t="s">
        <v>835</v>
      </c>
      <c r="B395" s="280" t="s">
        <v>836</v>
      </c>
      <c r="C395" s="289"/>
      <c r="D395" s="275"/>
      <c r="E395" s="27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</row>
    <row r="396" customFormat="1" spans="1:230">
      <c r="A396" s="279" t="s">
        <v>837</v>
      </c>
      <c r="B396" s="280" t="s">
        <v>838</v>
      </c>
      <c r="C396" s="289"/>
      <c r="D396" s="275"/>
      <c r="E396" s="27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</row>
    <row r="397" s="260" customFormat="1" spans="1:24">
      <c r="A397" s="276" t="s">
        <v>839</v>
      </c>
      <c r="B397" s="277" t="s">
        <v>840</v>
      </c>
      <c r="C397" s="278">
        <f>SUM(C398:C403)</f>
        <v>725</v>
      </c>
      <c r="D397" s="275"/>
      <c r="E397" s="27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customFormat="1" spans="1:230">
      <c r="A398" s="279" t="s">
        <v>841</v>
      </c>
      <c r="B398" s="283" t="s">
        <v>842</v>
      </c>
      <c r="C398" s="289"/>
      <c r="D398" s="275"/>
      <c r="E398" s="27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</row>
    <row r="399" customFormat="1" spans="1:230">
      <c r="A399" s="279" t="s">
        <v>843</v>
      </c>
      <c r="B399" s="283" t="s">
        <v>844</v>
      </c>
      <c r="C399" s="289"/>
      <c r="D399" s="275"/>
      <c r="E399" s="27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</row>
    <row r="400" customFormat="1" spans="1:230">
      <c r="A400" s="279" t="s">
        <v>845</v>
      </c>
      <c r="B400" s="283" t="s">
        <v>846</v>
      </c>
      <c r="C400" s="289"/>
      <c r="D400" s="275"/>
      <c r="E400" s="27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</row>
    <row r="401" customFormat="1" spans="1:230">
      <c r="A401" s="279" t="s">
        <v>847</v>
      </c>
      <c r="B401" s="284" t="s">
        <v>848</v>
      </c>
      <c r="C401" s="289"/>
      <c r="D401" s="275"/>
      <c r="E401" s="27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</row>
    <row r="402" customFormat="1" spans="1:230">
      <c r="A402" s="279" t="s">
        <v>849</v>
      </c>
      <c r="B402" s="280" t="s">
        <v>850</v>
      </c>
      <c r="C402" s="289"/>
      <c r="D402" s="275"/>
      <c r="E402" s="27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</row>
    <row r="403" s="260" customFormat="1" spans="1:24">
      <c r="A403" s="279" t="s">
        <v>851</v>
      </c>
      <c r="B403" s="280" t="s">
        <v>852</v>
      </c>
      <c r="C403" s="290">
        <v>725</v>
      </c>
      <c r="D403" s="275"/>
      <c r="E403" s="275">
        <v>725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customFormat="1" spans="1:230">
      <c r="A404" s="276" t="s">
        <v>853</v>
      </c>
      <c r="B404" s="277" t="s">
        <v>854</v>
      </c>
      <c r="C404" s="278">
        <f>SUM(C405)</f>
        <v>0</v>
      </c>
      <c r="D404" s="275"/>
      <c r="E404" s="27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</row>
    <row r="405" customFormat="1" spans="1:230">
      <c r="A405" s="279" t="s">
        <v>855</v>
      </c>
      <c r="B405" s="280" t="s">
        <v>856</v>
      </c>
      <c r="C405" s="289"/>
      <c r="D405" s="275"/>
      <c r="E405" s="27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</row>
    <row r="406" customFormat="1" spans="1:230">
      <c r="A406" s="273" t="s">
        <v>857</v>
      </c>
      <c r="B406" s="274" t="s">
        <v>179</v>
      </c>
      <c r="C406" s="275">
        <f>SUM(C407,C412,C421,C427,C432,C437,C442,C449,C453,C457)</f>
        <v>1360</v>
      </c>
      <c r="D406" s="275"/>
      <c r="E406" s="27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</row>
    <row r="407" customFormat="1" spans="1:230">
      <c r="A407" s="276" t="s">
        <v>858</v>
      </c>
      <c r="B407" s="287" t="s">
        <v>859</v>
      </c>
      <c r="C407" s="278">
        <f>SUM(C408:C411)</f>
        <v>376</v>
      </c>
      <c r="D407" s="275"/>
      <c r="E407" s="27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</row>
    <row r="408" customFormat="1" spans="1:230">
      <c r="A408" s="279" t="s">
        <v>860</v>
      </c>
      <c r="B408" s="280" t="s">
        <v>208</v>
      </c>
      <c r="C408" s="281">
        <v>182</v>
      </c>
      <c r="D408" s="275">
        <v>179</v>
      </c>
      <c r="E408" s="275">
        <v>3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</row>
    <row r="409" customFormat="1" spans="1:230">
      <c r="A409" s="279" t="s">
        <v>861</v>
      </c>
      <c r="B409" s="280" t="s">
        <v>210</v>
      </c>
      <c r="C409" s="281"/>
      <c r="D409" s="275"/>
      <c r="E409" s="27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</row>
    <row r="410" s="260" customFormat="1" spans="1:24">
      <c r="A410" s="279" t="s">
        <v>862</v>
      </c>
      <c r="B410" s="280" t="s">
        <v>212</v>
      </c>
      <c r="C410" s="281"/>
      <c r="D410" s="275"/>
      <c r="E410" s="27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="259" customFormat="1" spans="1:24">
      <c r="A411" s="279" t="s">
        <v>863</v>
      </c>
      <c r="B411" s="283" t="s">
        <v>864</v>
      </c>
      <c r="C411" s="281">
        <v>194</v>
      </c>
      <c r="D411" s="275"/>
      <c r="E411" s="275">
        <v>194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="260" customFormat="1" spans="1:24">
      <c r="A412" s="276" t="s">
        <v>865</v>
      </c>
      <c r="B412" s="277" t="s">
        <v>866</v>
      </c>
      <c r="C412" s="278">
        <f>SUM(C413:C420)</f>
        <v>0</v>
      </c>
      <c r="D412" s="275"/>
      <c r="E412" s="27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customFormat="1" spans="1:230">
      <c r="A413" s="279" t="s">
        <v>867</v>
      </c>
      <c r="B413" s="280" t="s">
        <v>868</v>
      </c>
      <c r="C413" s="289"/>
      <c r="D413" s="275"/>
      <c r="E413" s="27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</row>
    <row r="414" customFormat="1" spans="1:230">
      <c r="A414" s="279" t="s">
        <v>869</v>
      </c>
      <c r="B414" s="284" t="s">
        <v>870</v>
      </c>
      <c r="C414" s="289"/>
      <c r="D414" s="275"/>
      <c r="E414" s="27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</row>
    <row r="415" customFormat="1" spans="1:230">
      <c r="A415" s="279" t="s">
        <v>871</v>
      </c>
      <c r="B415" s="280" t="s">
        <v>872</v>
      </c>
      <c r="C415" s="289"/>
      <c r="D415" s="275"/>
      <c r="E415" s="27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</row>
    <row r="416" customFormat="1" spans="1:230">
      <c r="A416" s="279" t="s">
        <v>873</v>
      </c>
      <c r="B416" s="280" t="s">
        <v>874</v>
      </c>
      <c r="C416" s="289"/>
      <c r="D416" s="275"/>
      <c r="E416" s="27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</row>
    <row r="417" s="260" customFormat="1" spans="1:24">
      <c r="A417" s="279" t="s">
        <v>875</v>
      </c>
      <c r="B417" s="280" t="s">
        <v>876</v>
      </c>
      <c r="C417" s="289"/>
      <c r="D417" s="275"/>
      <c r="E417" s="27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customFormat="1" spans="1:230">
      <c r="A418" s="279" t="s">
        <v>877</v>
      </c>
      <c r="B418" s="283" t="s">
        <v>878</v>
      </c>
      <c r="C418" s="289"/>
      <c r="D418" s="275"/>
      <c r="E418" s="27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</row>
    <row r="419" customFormat="1" spans="1:230">
      <c r="A419" s="279" t="s">
        <v>879</v>
      </c>
      <c r="B419" s="283" t="s">
        <v>880</v>
      </c>
      <c r="C419" s="289"/>
      <c r="D419" s="275"/>
      <c r="E419" s="27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</row>
    <row r="420" customFormat="1" spans="1:230">
      <c r="A420" s="279" t="s">
        <v>881</v>
      </c>
      <c r="B420" s="283" t="s">
        <v>882</v>
      </c>
      <c r="C420" s="289"/>
      <c r="D420" s="275"/>
      <c r="E420" s="27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</row>
    <row r="421" customFormat="1" spans="1:230">
      <c r="A421" s="276" t="s">
        <v>883</v>
      </c>
      <c r="B421" s="287" t="s">
        <v>884</v>
      </c>
      <c r="C421" s="278">
        <f>SUM(C422:C426)</f>
        <v>113</v>
      </c>
      <c r="D421" s="275"/>
      <c r="E421" s="27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</row>
    <row r="422" customFormat="1" spans="1:230">
      <c r="A422" s="279" t="s">
        <v>885</v>
      </c>
      <c r="B422" s="280" t="s">
        <v>868</v>
      </c>
      <c r="C422" s="289"/>
      <c r="D422" s="275"/>
      <c r="E422" s="27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</row>
    <row r="423" customFormat="1" spans="1:230">
      <c r="A423" s="279" t="s">
        <v>886</v>
      </c>
      <c r="B423" s="280" t="s">
        <v>887</v>
      </c>
      <c r="C423" s="289">
        <v>113</v>
      </c>
      <c r="D423" s="275"/>
      <c r="E423" s="275">
        <v>113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</row>
    <row r="424" customFormat="1" spans="1:230">
      <c r="A424" s="279" t="s">
        <v>888</v>
      </c>
      <c r="B424" s="280" t="s">
        <v>889</v>
      </c>
      <c r="C424" s="289"/>
      <c r="D424" s="275"/>
      <c r="E424" s="27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</row>
    <row r="425" s="260" customFormat="1" spans="1:24">
      <c r="A425" s="279" t="s">
        <v>890</v>
      </c>
      <c r="B425" s="283" t="s">
        <v>891</v>
      </c>
      <c r="C425" s="289"/>
      <c r="D425" s="275"/>
      <c r="E425" s="27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customFormat="1" spans="1:230">
      <c r="A426" s="279" t="s">
        <v>892</v>
      </c>
      <c r="B426" s="283" t="s">
        <v>893</v>
      </c>
      <c r="C426" s="289"/>
      <c r="D426" s="275"/>
      <c r="E426" s="27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</row>
    <row r="427" customFormat="1" spans="1:230">
      <c r="A427" s="276" t="s">
        <v>894</v>
      </c>
      <c r="B427" s="287" t="s">
        <v>895</v>
      </c>
      <c r="C427" s="278">
        <f>SUM(C428:C431)</f>
        <v>64</v>
      </c>
      <c r="D427" s="275"/>
      <c r="E427" s="27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</row>
    <row r="428" customFormat="1" spans="1:230">
      <c r="A428" s="279" t="s">
        <v>896</v>
      </c>
      <c r="B428" s="284" t="s">
        <v>868</v>
      </c>
      <c r="C428" s="289"/>
      <c r="D428" s="275"/>
      <c r="E428" s="27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</row>
    <row r="429" customFormat="1" spans="1:230">
      <c r="A429" s="279" t="s">
        <v>897</v>
      </c>
      <c r="B429" s="280" t="s">
        <v>898</v>
      </c>
      <c r="C429" s="289"/>
      <c r="D429" s="275"/>
      <c r="E429" s="27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</row>
    <row r="430" customFormat="1" spans="1:230">
      <c r="A430" s="279" t="s">
        <v>899</v>
      </c>
      <c r="B430" s="280" t="s">
        <v>900</v>
      </c>
      <c r="C430" s="289"/>
      <c r="D430" s="275"/>
      <c r="E430" s="27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</row>
    <row r="431" s="260" customFormat="1" spans="1:24">
      <c r="A431" s="279" t="s">
        <v>901</v>
      </c>
      <c r="B431" s="283" t="s">
        <v>902</v>
      </c>
      <c r="C431" s="289">
        <v>64</v>
      </c>
      <c r="D431" s="275"/>
      <c r="E431" s="275">
        <v>64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customFormat="1" spans="1:230">
      <c r="A432" s="276" t="s">
        <v>903</v>
      </c>
      <c r="B432" s="287" t="s">
        <v>904</v>
      </c>
      <c r="C432" s="278">
        <f>SUM(C433:C436)</f>
        <v>0</v>
      </c>
      <c r="D432" s="275"/>
      <c r="E432" s="27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</row>
    <row r="433" customFormat="1" spans="1:230">
      <c r="A433" s="279" t="s">
        <v>905</v>
      </c>
      <c r="B433" s="283" t="s">
        <v>868</v>
      </c>
      <c r="C433" s="289"/>
      <c r="D433" s="275"/>
      <c r="E433" s="27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</row>
    <row r="434" customFormat="1" spans="1:230">
      <c r="A434" s="279" t="s">
        <v>906</v>
      </c>
      <c r="B434" s="280" t="s">
        <v>907</v>
      </c>
      <c r="C434" s="289"/>
      <c r="D434" s="275"/>
      <c r="E434" s="27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</row>
    <row r="435" s="260" customFormat="1" spans="1:24">
      <c r="A435" s="279" t="s">
        <v>908</v>
      </c>
      <c r="B435" s="280" t="s">
        <v>909</v>
      </c>
      <c r="C435" s="289"/>
      <c r="D435" s="275"/>
      <c r="E435" s="27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customFormat="1" spans="1:230">
      <c r="A436" s="279" t="s">
        <v>910</v>
      </c>
      <c r="B436" s="280" t="s">
        <v>911</v>
      </c>
      <c r="C436" s="289"/>
      <c r="D436" s="275"/>
      <c r="E436" s="27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</row>
    <row r="437" customFormat="1" spans="1:230">
      <c r="A437" s="276" t="s">
        <v>912</v>
      </c>
      <c r="B437" s="287" t="s">
        <v>913</v>
      </c>
      <c r="C437" s="278">
        <f>SUM(C438:C441)</f>
        <v>0</v>
      </c>
      <c r="D437" s="275"/>
      <c r="E437" s="27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</row>
    <row r="438" customFormat="1" spans="1:230">
      <c r="A438" s="279" t="s">
        <v>914</v>
      </c>
      <c r="B438" s="283" t="s">
        <v>915</v>
      </c>
      <c r="C438" s="289"/>
      <c r="D438" s="275"/>
      <c r="E438" s="27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</row>
    <row r="439" customFormat="1" spans="1:230">
      <c r="A439" s="279" t="s">
        <v>916</v>
      </c>
      <c r="B439" s="283" t="s">
        <v>917</v>
      </c>
      <c r="C439" s="289"/>
      <c r="D439" s="275"/>
      <c r="E439" s="27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</row>
    <row r="440" s="260" customFormat="1" spans="1:24">
      <c r="A440" s="279" t="s">
        <v>918</v>
      </c>
      <c r="B440" s="283" t="s">
        <v>919</v>
      </c>
      <c r="C440" s="289"/>
      <c r="D440" s="275"/>
      <c r="E440" s="27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customFormat="1" spans="1:230">
      <c r="A441" s="279" t="s">
        <v>920</v>
      </c>
      <c r="B441" s="283" t="s">
        <v>921</v>
      </c>
      <c r="C441" s="289"/>
      <c r="D441" s="275"/>
      <c r="E441" s="27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customFormat="1" spans="1:230">
      <c r="A442" s="276" t="s">
        <v>922</v>
      </c>
      <c r="B442" s="277" t="s">
        <v>923</v>
      </c>
      <c r="C442" s="278">
        <f>SUM(C443:C448)</f>
        <v>5</v>
      </c>
      <c r="D442" s="275"/>
      <c r="E442" s="27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customFormat="1" spans="1:230">
      <c r="A443" s="279" t="s">
        <v>924</v>
      </c>
      <c r="B443" s="280" t="s">
        <v>868</v>
      </c>
      <c r="C443" s="289"/>
      <c r="D443" s="275"/>
      <c r="E443" s="27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customFormat="1" spans="1:230">
      <c r="A444" s="279" t="s">
        <v>925</v>
      </c>
      <c r="B444" s="283" t="s">
        <v>926</v>
      </c>
      <c r="C444" s="289">
        <v>5</v>
      </c>
      <c r="D444" s="275"/>
      <c r="E444" s="275">
        <v>5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</row>
    <row r="445" s="260" customFormat="1" spans="1:24">
      <c r="A445" s="279" t="s">
        <v>927</v>
      </c>
      <c r="B445" s="283" t="s">
        <v>928</v>
      </c>
      <c r="C445" s="289"/>
      <c r="D445" s="275"/>
      <c r="E445" s="27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customFormat="1" spans="1:230">
      <c r="A446" s="279" t="s">
        <v>929</v>
      </c>
      <c r="B446" s="283" t="s">
        <v>930</v>
      </c>
      <c r="C446" s="289"/>
      <c r="D446" s="275"/>
      <c r="E446" s="27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</row>
    <row r="447" customFormat="1" spans="1:230">
      <c r="A447" s="279" t="s">
        <v>931</v>
      </c>
      <c r="B447" s="280" t="s">
        <v>932</v>
      </c>
      <c r="C447" s="289"/>
      <c r="D447" s="275"/>
      <c r="E447" s="27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</row>
    <row r="448" customFormat="1" spans="1:230">
      <c r="A448" s="279" t="s">
        <v>933</v>
      </c>
      <c r="B448" s="280" t="s">
        <v>934</v>
      </c>
      <c r="C448" s="289"/>
      <c r="D448" s="275"/>
      <c r="E448" s="27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</row>
    <row r="449" customFormat="1" spans="1:230">
      <c r="A449" s="276" t="s">
        <v>935</v>
      </c>
      <c r="B449" s="277" t="s">
        <v>936</v>
      </c>
      <c r="C449" s="278">
        <f>SUM(C450:C452)</f>
        <v>0</v>
      </c>
      <c r="D449" s="275"/>
      <c r="E449" s="27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</row>
    <row r="450" customFormat="1" spans="1:230">
      <c r="A450" s="279" t="s">
        <v>937</v>
      </c>
      <c r="B450" s="283" t="s">
        <v>938</v>
      </c>
      <c r="C450" s="289"/>
      <c r="D450" s="275"/>
      <c r="E450" s="27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</row>
    <row r="451" customFormat="1" spans="1:230">
      <c r="A451" s="279" t="s">
        <v>939</v>
      </c>
      <c r="B451" s="283" t="s">
        <v>940</v>
      </c>
      <c r="C451" s="289"/>
      <c r="D451" s="275"/>
      <c r="E451" s="27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</row>
    <row r="452" s="260" customFormat="1" spans="1:24">
      <c r="A452" s="279" t="s">
        <v>941</v>
      </c>
      <c r="B452" s="283" t="s">
        <v>942</v>
      </c>
      <c r="C452" s="289"/>
      <c r="D452" s="275"/>
      <c r="E452" s="27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customFormat="1" spans="1:230">
      <c r="A453" s="276" t="s">
        <v>943</v>
      </c>
      <c r="B453" s="293" t="s">
        <v>944</v>
      </c>
      <c r="C453" s="278">
        <f>SUM(C454:C456)</f>
        <v>0</v>
      </c>
      <c r="D453" s="275"/>
      <c r="E453" s="27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</row>
    <row r="454" customFormat="1" spans="1:230">
      <c r="A454" s="279" t="s">
        <v>945</v>
      </c>
      <c r="B454" s="283" t="s">
        <v>946</v>
      </c>
      <c r="C454" s="289"/>
      <c r="D454" s="275"/>
      <c r="E454" s="27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</row>
    <row r="455" customFormat="1" spans="1:230">
      <c r="A455" s="279" t="s">
        <v>947</v>
      </c>
      <c r="B455" s="283" t="s">
        <v>948</v>
      </c>
      <c r="C455" s="289"/>
      <c r="D455" s="275"/>
      <c r="E455" s="27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</row>
    <row r="456" s="260" customFormat="1" spans="1:24">
      <c r="A456" s="279" t="s">
        <v>949</v>
      </c>
      <c r="B456" s="283" t="s">
        <v>950</v>
      </c>
      <c r="C456" s="298"/>
      <c r="D456" s="275"/>
      <c r="E456" s="27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customFormat="1" spans="1:230">
      <c r="A457" s="276" t="s">
        <v>951</v>
      </c>
      <c r="B457" s="277" t="s">
        <v>952</v>
      </c>
      <c r="C457" s="278">
        <f>SUM(C458:C461)</f>
        <v>802</v>
      </c>
      <c r="D457" s="275"/>
      <c r="E457" s="27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</row>
    <row r="458" customFormat="1" spans="1:230">
      <c r="A458" s="279" t="s">
        <v>953</v>
      </c>
      <c r="B458" s="280" t="s">
        <v>954</v>
      </c>
      <c r="C458" s="289"/>
      <c r="D458" s="275"/>
      <c r="E458" s="27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</row>
    <row r="459" customFormat="1" spans="1:230">
      <c r="A459" s="279" t="s">
        <v>955</v>
      </c>
      <c r="B459" s="283" t="s">
        <v>956</v>
      </c>
      <c r="C459" s="289"/>
      <c r="D459" s="275"/>
      <c r="E459" s="27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</row>
    <row r="460" s="260" customFormat="1" spans="1:24">
      <c r="A460" s="279" t="s">
        <v>957</v>
      </c>
      <c r="B460" s="283" t="s">
        <v>958</v>
      </c>
      <c r="C460" s="289"/>
      <c r="D460" s="275"/>
      <c r="E460" s="27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customFormat="1" spans="1:230">
      <c r="A461" s="279" t="s">
        <v>959</v>
      </c>
      <c r="B461" s="283" t="s">
        <v>960</v>
      </c>
      <c r="C461" s="289">
        <v>802</v>
      </c>
      <c r="D461" s="275"/>
      <c r="E461" s="275">
        <v>802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</row>
    <row r="462" customFormat="1" spans="1:230">
      <c r="A462" s="273" t="s">
        <v>961</v>
      </c>
      <c r="B462" s="274" t="s">
        <v>180</v>
      </c>
      <c r="C462" s="275">
        <f>SUM(C463,C479,C487,C498,C507,C515)</f>
        <v>1845</v>
      </c>
      <c r="D462" s="275"/>
      <c r="E462" s="27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</row>
    <row r="463" customFormat="1" spans="1:230">
      <c r="A463" s="276" t="s">
        <v>962</v>
      </c>
      <c r="B463" s="293" t="s">
        <v>963</v>
      </c>
      <c r="C463" s="278">
        <f>SUM(C464:C478)</f>
        <v>328</v>
      </c>
      <c r="D463" s="275"/>
      <c r="E463" s="27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</row>
    <row r="464" customFormat="1" spans="1:230">
      <c r="A464" s="279" t="s">
        <v>964</v>
      </c>
      <c r="B464" s="284" t="s">
        <v>208</v>
      </c>
      <c r="C464" s="290">
        <v>88</v>
      </c>
      <c r="D464" s="275">
        <v>82</v>
      </c>
      <c r="E464" s="275">
        <v>6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</row>
    <row r="465" s="259" customFormat="1" spans="1:24">
      <c r="A465" s="279" t="s">
        <v>965</v>
      </c>
      <c r="B465" s="284" t="s">
        <v>210</v>
      </c>
      <c r="C465" s="290"/>
      <c r="D465" s="275"/>
      <c r="E465" s="27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="260" customFormat="1" spans="1:24">
      <c r="A466" s="279" t="s">
        <v>966</v>
      </c>
      <c r="B466" s="284" t="s">
        <v>212</v>
      </c>
      <c r="C466" s="290"/>
      <c r="D466" s="275"/>
      <c r="E466" s="27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customFormat="1" spans="1:230">
      <c r="A467" s="279" t="s">
        <v>967</v>
      </c>
      <c r="B467" s="284" t="s">
        <v>968</v>
      </c>
      <c r="C467" s="290"/>
      <c r="D467" s="275"/>
      <c r="E467" s="27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</row>
    <row r="468" customFormat="1" spans="1:230">
      <c r="A468" s="279" t="s">
        <v>969</v>
      </c>
      <c r="B468" s="284" t="s">
        <v>970</v>
      </c>
      <c r="C468" s="290"/>
      <c r="D468" s="275"/>
      <c r="E468" s="27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</row>
    <row r="469" customFormat="1" spans="1:230">
      <c r="A469" s="279" t="s">
        <v>971</v>
      </c>
      <c r="B469" s="284" t="s">
        <v>972</v>
      </c>
      <c r="C469" s="290"/>
      <c r="D469" s="275"/>
      <c r="E469" s="27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</row>
    <row r="470" customFormat="1" spans="1:230">
      <c r="A470" s="279" t="s">
        <v>973</v>
      </c>
      <c r="B470" s="284" t="s">
        <v>974</v>
      </c>
      <c r="C470" s="290"/>
      <c r="D470" s="275"/>
      <c r="E470" s="27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</row>
    <row r="471" customFormat="1" spans="1:230">
      <c r="A471" s="279" t="s">
        <v>975</v>
      </c>
      <c r="B471" s="284" t="s">
        <v>976</v>
      </c>
      <c r="C471" s="290"/>
      <c r="D471" s="275"/>
      <c r="E471" s="27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</row>
    <row r="472" customFormat="1" spans="1:230">
      <c r="A472" s="279" t="s">
        <v>977</v>
      </c>
      <c r="B472" s="284" t="s">
        <v>978</v>
      </c>
      <c r="C472" s="290"/>
      <c r="D472" s="275"/>
      <c r="E472" s="27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</row>
    <row r="473" customFormat="1" spans="1:230">
      <c r="A473" s="279" t="s">
        <v>979</v>
      </c>
      <c r="B473" s="284" t="s">
        <v>980</v>
      </c>
      <c r="C473" s="290"/>
      <c r="D473" s="275"/>
      <c r="E473" s="27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</row>
    <row r="474" customFormat="1" spans="1:230">
      <c r="A474" s="279" t="s">
        <v>981</v>
      </c>
      <c r="B474" s="284" t="s">
        <v>982</v>
      </c>
      <c r="C474" s="290"/>
      <c r="D474" s="275"/>
      <c r="E474" s="27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</row>
    <row r="475" customFormat="1" spans="1:230">
      <c r="A475" s="279" t="s">
        <v>983</v>
      </c>
      <c r="B475" s="284" t="s">
        <v>984</v>
      </c>
      <c r="C475" s="290"/>
      <c r="D475" s="275"/>
      <c r="E475" s="27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</row>
    <row r="476" customFormat="1" spans="1:230">
      <c r="A476" s="279" t="s">
        <v>985</v>
      </c>
      <c r="B476" s="284" t="s">
        <v>986</v>
      </c>
      <c r="C476" s="290"/>
      <c r="D476" s="275"/>
      <c r="E476" s="27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</row>
    <row r="477" customFormat="1" spans="1:230">
      <c r="A477" s="279" t="s">
        <v>987</v>
      </c>
      <c r="B477" s="284" t="s">
        <v>988</v>
      </c>
      <c r="C477" s="290"/>
      <c r="D477" s="275"/>
      <c r="E477" s="27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</row>
    <row r="478" customFormat="1" spans="1:230">
      <c r="A478" s="279" t="s">
        <v>989</v>
      </c>
      <c r="B478" s="284" t="s">
        <v>990</v>
      </c>
      <c r="C478" s="290">
        <v>240</v>
      </c>
      <c r="D478" s="275"/>
      <c r="E478" s="275">
        <v>240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</row>
    <row r="479" customFormat="1" spans="1:230">
      <c r="A479" s="276" t="s">
        <v>991</v>
      </c>
      <c r="B479" s="293" t="s">
        <v>992</v>
      </c>
      <c r="C479" s="278">
        <f>SUM(C480:C486)</f>
        <v>0</v>
      </c>
      <c r="D479" s="275"/>
      <c r="E479" s="27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</row>
    <row r="480" customFormat="1" spans="1:230">
      <c r="A480" s="279" t="s">
        <v>993</v>
      </c>
      <c r="B480" s="284" t="s">
        <v>208</v>
      </c>
      <c r="C480" s="289"/>
      <c r="D480" s="275"/>
      <c r="E480" s="27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customFormat="1" spans="1:230">
      <c r="A481" s="279" t="s">
        <v>994</v>
      </c>
      <c r="B481" s="284" t="s">
        <v>210</v>
      </c>
      <c r="C481" s="289"/>
      <c r="D481" s="275"/>
      <c r="E481" s="27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="260" customFormat="1" spans="1:24">
      <c r="A482" s="279" t="s">
        <v>995</v>
      </c>
      <c r="B482" s="284" t="s">
        <v>212</v>
      </c>
      <c r="C482" s="289"/>
      <c r="D482" s="275"/>
      <c r="E482" s="27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customFormat="1" spans="1:230">
      <c r="A483" s="279" t="s">
        <v>996</v>
      </c>
      <c r="B483" s="284" t="s">
        <v>997</v>
      </c>
      <c r="C483" s="289"/>
      <c r="D483" s="275"/>
      <c r="E483" s="27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customFormat="1" spans="1:230">
      <c r="A484" s="279" t="s">
        <v>998</v>
      </c>
      <c r="B484" s="284" t="s">
        <v>999</v>
      </c>
      <c r="C484" s="289"/>
      <c r="D484" s="275"/>
      <c r="E484" s="27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</row>
    <row r="485" customFormat="1" spans="1:230">
      <c r="A485" s="279" t="s">
        <v>1000</v>
      </c>
      <c r="B485" s="284" t="s">
        <v>1001</v>
      </c>
      <c r="C485" s="289"/>
      <c r="D485" s="275"/>
      <c r="E485" s="27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customFormat="1" spans="1:230">
      <c r="A486" s="279" t="s">
        <v>1002</v>
      </c>
      <c r="B486" s="284" t="s">
        <v>1003</v>
      </c>
      <c r="C486" s="289"/>
      <c r="D486" s="275"/>
      <c r="E486" s="27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customFormat="1" spans="1:230">
      <c r="A487" s="276" t="s">
        <v>1004</v>
      </c>
      <c r="B487" s="293" t="s">
        <v>1005</v>
      </c>
      <c r="C487" s="278">
        <f>SUM(C488:C497)</f>
        <v>1500</v>
      </c>
      <c r="D487" s="275"/>
      <c r="E487" s="27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customFormat="1" spans="1:230">
      <c r="A488" s="279" t="s">
        <v>1006</v>
      </c>
      <c r="B488" s="284" t="s">
        <v>208</v>
      </c>
      <c r="C488" s="289"/>
      <c r="D488" s="275"/>
      <c r="E488" s="27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customFormat="1" spans="1:230">
      <c r="A489" s="279" t="s">
        <v>1007</v>
      </c>
      <c r="B489" s="284" t="s">
        <v>210</v>
      </c>
      <c r="C489" s="289"/>
      <c r="D489" s="275"/>
      <c r="E489" s="27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</row>
    <row r="490" s="260" customFormat="1" spans="1:24">
      <c r="A490" s="279" t="s">
        <v>1008</v>
      </c>
      <c r="B490" s="284" t="s">
        <v>212</v>
      </c>
      <c r="C490" s="289"/>
      <c r="D490" s="275"/>
      <c r="E490" s="27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customFormat="1" spans="1:230">
      <c r="A491" s="279" t="s">
        <v>1009</v>
      </c>
      <c r="B491" s="284" t="s">
        <v>1010</v>
      </c>
      <c r="C491" s="289"/>
      <c r="D491" s="275"/>
      <c r="E491" s="27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</row>
    <row r="492" customFormat="1" spans="1:230">
      <c r="A492" s="279" t="s">
        <v>1011</v>
      </c>
      <c r="B492" s="284" t="s">
        <v>1012</v>
      </c>
      <c r="C492" s="289"/>
      <c r="D492" s="275"/>
      <c r="E492" s="27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</row>
    <row r="493" customFormat="1" spans="1:230">
      <c r="A493" s="279" t="s">
        <v>1013</v>
      </c>
      <c r="B493" s="284" t="s">
        <v>1014</v>
      </c>
      <c r="C493" s="289"/>
      <c r="D493" s="275"/>
      <c r="E493" s="27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</row>
    <row r="494" customFormat="1" spans="1:230">
      <c r="A494" s="279" t="s">
        <v>1015</v>
      </c>
      <c r="B494" s="284" t="s">
        <v>1016</v>
      </c>
      <c r="C494" s="289"/>
      <c r="D494" s="275"/>
      <c r="E494" s="27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</row>
    <row r="495" customFormat="1" spans="1:230">
      <c r="A495" s="279" t="s">
        <v>1017</v>
      </c>
      <c r="B495" s="284" t="s">
        <v>1018</v>
      </c>
      <c r="C495" s="289">
        <v>1500</v>
      </c>
      <c r="D495" s="275"/>
      <c r="E495" s="275">
        <v>1500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</row>
    <row r="496" customFormat="1" spans="1:230">
      <c r="A496" s="279" t="s">
        <v>1019</v>
      </c>
      <c r="B496" s="284" t="s">
        <v>1020</v>
      </c>
      <c r="C496" s="289"/>
      <c r="D496" s="275"/>
      <c r="E496" s="27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</row>
    <row r="497" customFormat="1" spans="1:230">
      <c r="A497" s="279" t="s">
        <v>1021</v>
      </c>
      <c r="B497" s="284" t="s">
        <v>1022</v>
      </c>
      <c r="C497" s="289"/>
      <c r="D497" s="275"/>
      <c r="E497" s="27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</row>
    <row r="498" customFormat="1" spans="1:230">
      <c r="A498" s="276" t="s">
        <v>1023</v>
      </c>
      <c r="B498" s="293" t="s">
        <v>1024</v>
      </c>
      <c r="C498" s="278">
        <f>SUM(C499:C506)</f>
        <v>0</v>
      </c>
      <c r="D498" s="275"/>
      <c r="E498" s="27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</row>
    <row r="499" customFormat="1" spans="1:230">
      <c r="A499" s="279" t="s">
        <v>1025</v>
      </c>
      <c r="B499" s="284" t="s">
        <v>208</v>
      </c>
      <c r="C499" s="289"/>
      <c r="D499" s="275"/>
      <c r="E499" s="27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</row>
    <row r="500" customFormat="1" spans="1:230">
      <c r="A500" s="279" t="s">
        <v>1026</v>
      </c>
      <c r="B500" s="284" t="s">
        <v>210</v>
      </c>
      <c r="C500" s="289"/>
      <c r="D500" s="275"/>
      <c r="E500" s="27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</row>
    <row r="501" s="260" customFormat="1" spans="1:24">
      <c r="A501" s="279" t="s">
        <v>1027</v>
      </c>
      <c r="B501" s="284" t="s">
        <v>212</v>
      </c>
      <c r="C501" s="289"/>
      <c r="D501" s="275"/>
      <c r="E501" s="27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customFormat="1" spans="1:230">
      <c r="A502" s="279" t="s">
        <v>1028</v>
      </c>
      <c r="B502" s="284" t="s">
        <v>1029</v>
      </c>
      <c r="C502" s="289"/>
      <c r="D502" s="275"/>
      <c r="E502" s="27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</row>
    <row r="503" customFormat="1" spans="1:230">
      <c r="A503" s="279" t="s">
        <v>1030</v>
      </c>
      <c r="B503" s="284" t="s">
        <v>1031</v>
      </c>
      <c r="C503" s="289"/>
      <c r="D503" s="275"/>
      <c r="E503" s="27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</row>
    <row r="504" customFormat="1" spans="1:230">
      <c r="A504" s="279" t="s">
        <v>1032</v>
      </c>
      <c r="B504" s="284" t="s">
        <v>1033</v>
      </c>
      <c r="C504" s="289"/>
      <c r="D504" s="275"/>
      <c r="E504" s="27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</row>
    <row r="505" customFormat="1" spans="1:230">
      <c r="A505" s="279" t="s">
        <v>1034</v>
      </c>
      <c r="B505" s="284" t="s">
        <v>1035</v>
      </c>
      <c r="C505" s="289"/>
      <c r="D505" s="275"/>
      <c r="E505" s="27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</row>
    <row r="506" customFormat="1" spans="1:230">
      <c r="A506" s="279" t="s">
        <v>1036</v>
      </c>
      <c r="B506" s="284" t="s">
        <v>1037</v>
      </c>
      <c r="C506" s="289"/>
      <c r="D506" s="275"/>
      <c r="E506" s="27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</row>
    <row r="507" customFormat="1" spans="1:230">
      <c r="A507" s="276" t="s">
        <v>1038</v>
      </c>
      <c r="B507" s="293" t="s">
        <v>1039</v>
      </c>
      <c r="C507" s="278">
        <f>SUM(C508:C514)</f>
        <v>0</v>
      </c>
      <c r="D507" s="275"/>
      <c r="E507" s="27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</row>
    <row r="508" customFormat="1" spans="1:230">
      <c r="A508" s="279" t="s">
        <v>1040</v>
      </c>
      <c r="B508" s="284" t="s">
        <v>208</v>
      </c>
      <c r="C508" s="289"/>
      <c r="D508" s="275"/>
      <c r="E508" s="27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</row>
    <row r="509" customFormat="1" spans="1:230">
      <c r="A509" s="279" t="s">
        <v>1041</v>
      </c>
      <c r="B509" s="284" t="s">
        <v>210</v>
      </c>
      <c r="C509" s="289"/>
      <c r="D509" s="275"/>
      <c r="E509" s="27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</row>
    <row r="510" s="260" customFormat="1" spans="1:24">
      <c r="A510" s="279" t="s">
        <v>1042</v>
      </c>
      <c r="B510" s="284" t="s">
        <v>212</v>
      </c>
      <c r="C510" s="289"/>
      <c r="D510" s="275"/>
      <c r="E510" s="27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customFormat="1" spans="1:230">
      <c r="A511" s="279" t="s">
        <v>1043</v>
      </c>
      <c r="B511" s="284" t="s">
        <v>1044</v>
      </c>
      <c r="C511" s="289"/>
      <c r="D511" s="275"/>
      <c r="E511" s="27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</row>
    <row r="512" customFormat="1" spans="1:230">
      <c r="A512" s="279" t="s">
        <v>1045</v>
      </c>
      <c r="B512" s="284" t="s">
        <v>1046</v>
      </c>
      <c r="C512" s="289"/>
      <c r="D512" s="275"/>
      <c r="E512" s="27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</row>
    <row r="513" customFormat="1" spans="1:230">
      <c r="A513" s="279" t="s">
        <v>1047</v>
      </c>
      <c r="B513" s="284" t="s">
        <v>1048</v>
      </c>
      <c r="C513" s="289"/>
      <c r="D513" s="275"/>
      <c r="E513" s="27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</row>
    <row r="514" customFormat="1" spans="1:230">
      <c r="A514" s="279" t="s">
        <v>1049</v>
      </c>
      <c r="B514" s="284" t="s">
        <v>1050</v>
      </c>
      <c r="C514" s="289"/>
      <c r="D514" s="275"/>
      <c r="E514" s="27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</row>
    <row r="515" customFormat="1" spans="1:230">
      <c r="A515" s="276" t="s">
        <v>1051</v>
      </c>
      <c r="B515" s="293" t="s">
        <v>1052</v>
      </c>
      <c r="C515" s="278">
        <f>SUM(C516:C518)</f>
        <v>17</v>
      </c>
      <c r="D515" s="275"/>
      <c r="E515" s="27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</row>
    <row r="516" customFormat="1" spans="1:230">
      <c r="A516" s="279" t="s">
        <v>1053</v>
      </c>
      <c r="B516" s="284" t="s">
        <v>1054</v>
      </c>
      <c r="C516" s="290">
        <v>17</v>
      </c>
      <c r="D516" s="275"/>
      <c r="E516" s="275">
        <v>17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</row>
    <row r="517" customFormat="1" spans="1:230">
      <c r="A517" s="279" t="s">
        <v>1055</v>
      </c>
      <c r="B517" s="284" t="s">
        <v>1056</v>
      </c>
      <c r="C517" s="290"/>
      <c r="D517" s="275"/>
      <c r="E517" s="27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</row>
    <row r="518" s="260" customFormat="1" spans="1:24">
      <c r="A518" s="279" t="s">
        <v>1057</v>
      </c>
      <c r="B518" s="284" t="s">
        <v>1058</v>
      </c>
      <c r="C518" s="290"/>
      <c r="D518" s="275"/>
      <c r="E518" s="27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customFormat="1" spans="1:230">
      <c r="A519" s="273" t="s">
        <v>1059</v>
      </c>
      <c r="B519" s="274" t="s">
        <v>181</v>
      </c>
      <c r="C519" s="275">
        <f>SUM(C520,C539,C547,C549,C558,C562,C572,C581,C588,C596,C605,C611,C614,C617,C620,C623,C626,C630,C634,C642,C645)</f>
        <v>11896</v>
      </c>
      <c r="D519" s="275"/>
      <c r="E519" s="27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</row>
    <row r="520" customFormat="1" spans="1:230">
      <c r="A520" s="276" t="s">
        <v>1060</v>
      </c>
      <c r="B520" s="293" t="s">
        <v>1061</v>
      </c>
      <c r="C520" s="278">
        <f>SUM(C521:C538)</f>
        <v>368</v>
      </c>
      <c r="D520" s="275"/>
      <c r="E520" s="27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</row>
    <row r="521" customFormat="1" spans="1:230">
      <c r="A521" s="279" t="s">
        <v>1062</v>
      </c>
      <c r="B521" s="284" t="s">
        <v>208</v>
      </c>
      <c r="C521" s="281">
        <v>140</v>
      </c>
      <c r="D521" s="275">
        <v>140</v>
      </c>
      <c r="E521" s="27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</row>
    <row r="522" s="259" customFormat="1" spans="1:24">
      <c r="A522" s="279" t="s">
        <v>1063</v>
      </c>
      <c r="B522" s="284" t="s">
        <v>210</v>
      </c>
      <c r="C522" s="281"/>
      <c r="D522" s="275"/>
      <c r="E522" s="27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="260" customFormat="1" spans="1:24">
      <c r="A523" s="279" t="s">
        <v>1064</v>
      </c>
      <c r="B523" s="284" t="s">
        <v>212</v>
      </c>
      <c r="C523" s="281"/>
      <c r="D523" s="275"/>
      <c r="E523" s="27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customFormat="1" spans="1:230">
      <c r="A524" s="279" t="s">
        <v>1065</v>
      </c>
      <c r="B524" s="284" t="s">
        <v>1066</v>
      </c>
      <c r="C524" s="281"/>
      <c r="D524" s="275"/>
      <c r="E524" s="27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</row>
    <row r="525" customFormat="1" spans="1:230">
      <c r="A525" s="279" t="s">
        <v>1067</v>
      </c>
      <c r="B525" s="284" t="s">
        <v>1068</v>
      </c>
      <c r="C525" s="281"/>
      <c r="D525" s="275"/>
      <c r="E525" s="27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</row>
    <row r="526" customFormat="1" spans="1:230">
      <c r="A526" s="279" t="s">
        <v>1069</v>
      </c>
      <c r="B526" s="284" t="s">
        <v>1070</v>
      </c>
      <c r="C526" s="281"/>
      <c r="D526" s="275"/>
      <c r="E526" s="27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</row>
    <row r="527" customFormat="1" spans="1:230">
      <c r="A527" s="279" t="s">
        <v>1071</v>
      </c>
      <c r="B527" s="284" t="s">
        <v>1072</v>
      </c>
      <c r="C527" s="281">
        <v>76</v>
      </c>
      <c r="D527" s="275">
        <v>76</v>
      </c>
      <c r="E527" s="27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</row>
    <row r="528" customFormat="1" spans="1:230">
      <c r="A528" s="279" t="s">
        <v>1073</v>
      </c>
      <c r="B528" s="284" t="s">
        <v>309</v>
      </c>
      <c r="C528" s="281"/>
      <c r="D528" s="275"/>
      <c r="E528" s="27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</row>
    <row r="529" customFormat="1" spans="1:230">
      <c r="A529" s="279" t="s">
        <v>1074</v>
      </c>
      <c r="B529" s="284" t="s">
        <v>1075</v>
      </c>
      <c r="C529" s="281">
        <v>5</v>
      </c>
      <c r="D529" s="275"/>
      <c r="E529" s="275">
        <v>5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</row>
    <row r="530" customFormat="1" spans="1:230">
      <c r="A530" s="279" t="s">
        <v>1076</v>
      </c>
      <c r="B530" s="284" t="s">
        <v>1077</v>
      </c>
      <c r="C530" s="281"/>
      <c r="D530" s="275"/>
      <c r="E530" s="27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</row>
    <row r="531" customFormat="1" spans="1:230">
      <c r="A531" s="279" t="s">
        <v>1078</v>
      </c>
      <c r="B531" s="284" t="s">
        <v>1079</v>
      </c>
      <c r="C531" s="281"/>
      <c r="D531" s="275"/>
      <c r="E531" s="27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</row>
    <row r="532" customFormat="1" spans="1:230">
      <c r="A532" s="279" t="s">
        <v>1080</v>
      </c>
      <c r="B532" s="284" t="s">
        <v>1081</v>
      </c>
      <c r="C532" s="281"/>
      <c r="D532" s="275"/>
      <c r="E532" s="27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</row>
    <row r="533" customFormat="1" spans="1:230">
      <c r="A533" s="279" t="s">
        <v>1082</v>
      </c>
      <c r="B533" s="284" t="s">
        <v>1083</v>
      </c>
      <c r="C533" s="281"/>
      <c r="D533" s="275"/>
      <c r="E533" s="27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</row>
    <row r="534" customFormat="1" spans="1:230">
      <c r="A534" s="279" t="s">
        <v>1084</v>
      </c>
      <c r="B534" s="284" t="s">
        <v>1085</v>
      </c>
      <c r="C534" s="281"/>
      <c r="D534" s="275"/>
      <c r="E534" s="27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</row>
    <row r="535" customFormat="1" spans="1:230">
      <c r="A535" s="279" t="s">
        <v>1086</v>
      </c>
      <c r="B535" s="284" t="s">
        <v>1087</v>
      </c>
      <c r="C535" s="281"/>
      <c r="D535" s="275"/>
      <c r="E535" s="27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</row>
    <row r="536" customFormat="1" spans="1:230">
      <c r="A536" s="279" t="s">
        <v>1088</v>
      </c>
      <c r="B536" s="284" t="s">
        <v>1089</v>
      </c>
      <c r="C536" s="281"/>
      <c r="D536" s="275"/>
      <c r="E536" s="27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</row>
    <row r="537" s="260" customFormat="1" spans="1:24">
      <c r="A537" s="279" t="s">
        <v>1090</v>
      </c>
      <c r="B537" s="284" t="s">
        <v>226</v>
      </c>
      <c r="C537" s="281"/>
      <c r="D537" s="275"/>
      <c r="E537" s="27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customFormat="1" spans="1:230">
      <c r="A538" s="279" t="s">
        <v>1091</v>
      </c>
      <c r="B538" s="284" t="s">
        <v>1092</v>
      </c>
      <c r="C538" s="281">
        <v>147</v>
      </c>
      <c r="D538" s="275"/>
      <c r="E538" s="275">
        <v>147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</row>
    <row r="539" customFormat="1" spans="1:230">
      <c r="A539" s="276" t="s">
        <v>1093</v>
      </c>
      <c r="B539" s="293" t="s">
        <v>1094</v>
      </c>
      <c r="C539" s="278">
        <f>SUM(C540:C546)</f>
        <v>165</v>
      </c>
      <c r="D539" s="275"/>
      <c r="E539" s="27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</row>
    <row r="540" customFormat="1" spans="1:230">
      <c r="A540" s="279" t="s">
        <v>1095</v>
      </c>
      <c r="B540" s="284" t="s">
        <v>208</v>
      </c>
      <c r="C540" s="281">
        <v>79</v>
      </c>
      <c r="D540" s="275">
        <v>68</v>
      </c>
      <c r="E540" s="275">
        <v>11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</row>
    <row r="541" customFormat="1" spans="1:230">
      <c r="A541" s="279" t="s">
        <v>1096</v>
      </c>
      <c r="B541" s="284" t="s">
        <v>210</v>
      </c>
      <c r="C541" s="281"/>
      <c r="D541" s="275"/>
      <c r="E541" s="27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</row>
    <row r="542" customFormat="1" spans="1:230">
      <c r="A542" s="279" t="s">
        <v>1097</v>
      </c>
      <c r="B542" s="284" t="s">
        <v>212</v>
      </c>
      <c r="C542" s="281"/>
      <c r="D542" s="275"/>
      <c r="E542" s="27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</row>
    <row r="543" customFormat="1" spans="1:230">
      <c r="A543" s="279" t="s">
        <v>1098</v>
      </c>
      <c r="B543" s="284" t="s">
        <v>1099</v>
      </c>
      <c r="C543" s="281"/>
      <c r="D543" s="275"/>
      <c r="E543" s="27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</row>
    <row r="544" customFormat="1" spans="1:230">
      <c r="A544" s="279" t="s">
        <v>1100</v>
      </c>
      <c r="B544" s="284" t="s">
        <v>1101</v>
      </c>
      <c r="C544" s="281"/>
      <c r="D544" s="275"/>
      <c r="E544" s="27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</row>
    <row r="545" s="260" customFormat="1" spans="1:24">
      <c r="A545" s="279" t="s">
        <v>1102</v>
      </c>
      <c r="B545" s="284" t="s">
        <v>1103</v>
      </c>
      <c r="C545" s="281"/>
      <c r="D545" s="275"/>
      <c r="E545" s="27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customFormat="1" spans="1:230">
      <c r="A546" s="279" t="s">
        <v>1104</v>
      </c>
      <c r="B546" s="284" t="s">
        <v>1105</v>
      </c>
      <c r="C546" s="281">
        <v>86</v>
      </c>
      <c r="D546" s="275"/>
      <c r="E546" s="275">
        <v>86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</row>
    <row r="547" s="260" customFormat="1" spans="1:24">
      <c r="A547" s="276" t="s">
        <v>1106</v>
      </c>
      <c r="B547" s="293" t="s">
        <v>1107</v>
      </c>
      <c r="C547" s="278">
        <f>SUM(C548)</f>
        <v>0</v>
      </c>
      <c r="D547" s="275"/>
      <c r="E547" s="27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customFormat="1" spans="1:230">
      <c r="A548" s="279" t="s">
        <v>1108</v>
      </c>
      <c r="B548" s="284" t="s">
        <v>1109</v>
      </c>
      <c r="C548" s="289"/>
      <c r="D548" s="275"/>
      <c r="E548" s="27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</row>
    <row r="549" customFormat="1" spans="1:230">
      <c r="A549" s="276" t="s">
        <v>1110</v>
      </c>
      <c r="B549" s="293" t="s">
        <v>1111</v>
      </c>
      <c r="C549" s="278">
        <f>SUM(C550:C557)</f>
        <v>6264</v>
      </c>
      <c r="D549" s="275"/>
      <c r="E549" s="27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</row>
    <row r="550" customFormat="1" spans="1:230">
      <c r="A550" s="279" t="s">
        <v>1112</v>
      </c>
      <c r="B550" s="284" t="s">
        <v>1113</v>
      </c>
      <c r="C550" s="281">
        <v>372</v>
      </c>
      <c r="D550" s="275">
        <v>53</v>
      </c>
      <c r="E550" s="275">
        <f>C550-D550</f>
        <v>319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</row>
    <row r="551" customFormat="1" spans="1:230">
      <c r="A551" s="279" t="s">
        <v>1114</v>
      </c>
      <c r="B551" s="284" t="s">
        <v>1115</v>
      </c>
      <c r="C551" s="281">
        <v>40</v>
      </c>
      <c r="D551" s="275">
        <v>16</v>
      </c>
      <c r="E551" s="275">
        <f>C551-D551</f>
        <v>24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</row>
    <row r="552" customFormat="1" spans="1:230">
      <c r="A552" s="279" t="s">
        <v>1116</v>
      </c>
      <c r="B552" s="284" t="s">
        <v>1117</v>
      </c>
      <c r="C552" s="281"/>
      <c r="D552" s="275"/>
      <c r="E552" s="27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</row>
    <row r="553" customFormat="1" spans="1:230">
      <c r="A553" s="279" t="s">
        <v>1118</v>
      </c>
      <c r="B553" s="284" t="s">
        <v>1119</v>
      </c>
      <c r="C553" s="281">
        <v>2152</v>
      </c>
      <c r="D553" s="275">
        <v>2072</v>
      </c>
      <c r="E553" s="275">
        <f>C553-D553</f>
        <v>80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</row>
    <row r="554" customFormat="1" spans="1:230">
      <c r="A554" s="279" t="s">
        <v>1120</v>
      </c>
      <c r="B554" s="284" t="s">
        <v>1121</v>
      </c>
      <c r="C554" s="281"/>
      <c r="D554" s="275"/>
      <c r="E554" s="27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</row>
    <row r="555" s="260" customFormat="1" spans="1:24">
      <c r="A555" s="279" t="s">
        <v>1122</v>
      </c>
      <c r="B555" s="284" t="s">
        <v>1123</v>
      </c>
      <c r="C555" s="281">
        <v>3700</v>
      </c>
      <c r="D555" s="275"/>
      <c r="E555" s="275">
        <v>3700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customFormat="1" spans="1:230">
      <c r="A556" s="279" t="s">
        <v>1124</v>
      </c>
      <c r="B556" s="284" t="s">
        <v>1125</v>
      </c>
      <c r="C556" s="281"/>
      <c r="D556" s="275"/>
      <c r="E556" s="27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</row>
    <row r="557" customFormat="1" spans="1:230">
      <c r="A557" s="279" t="s">
        <v>1126</v>
      </c>
      <c r="B557" s="284" t="s">
        <v>1127</v>
      </c>
      <c r="C557" s="281"/>
      <c r="D557" s="275"/>
      <c r="E557" s="27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</row>
    <row r="558" customFormat="1" spans="1:230">
      <c r="A558" s="276" t="s">
        <v>1128</v>
      </c>
      <c r="B558" s="293" t="s">
        <v>1129</v>
      </c>
      <c r="C558" s="278">
        <f>SUM(C559:C561)</f>
        <v>26</v>
      </c>
      <c r="D558" s="275"/>
      <c r="E558" s="27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</row>
    <row r="559" s="260" customFormat="1" spans="1:24">
      <c r="A559" s="279" t="s">
        <v>1130</v>
      </c>
      <c r="B559" s="284" t="s">
        <v>1131</v>
      </c>
      <c r="C559" s="289"/>
      <c r="D559" s="275"/>
      <c r="E559" s="27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customFormat="1" spans="1:230">
      <c r="A560" s="279" t="s">
        <v>1132</v>
      </c>
      <c r="B560" s="284" t="s">
        <v>1133</v>
      </c>
      <c r="C560" s="289"/>
      <c r="D560" s="275"/>
      <c r="E560" s="27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customFormat="1" spans="1:230">
      <c r="A561" s="279" t="s">
        <v>1134</v>
      </c>
      <c r="B561" s="284" t="s">
        <v>1135</v>
      </c>
      <c r="C561" s="289">
        <v>26</v>
      </c>
      <c r="D561" s="275"/>
      <c r="E561" s="275">
        <v>26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customFormat="1" spans="1:230">
      <c r="A562" s="276" t="s">
        <v>1136</v>
      </c>
      <c r="B562" s="293" t="s">
        <v>1137</v>
      </c>
      <c r="C562" s="278">
        <f>SUM(C563:C571)</f>
        <v>509</v>
      </c>
      <c r="D562" s="275"/>
      <c r="E562" s="27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customFormat="1" spans="1:230">
      <c r="A563" s="279" t="s">
        <v>1138</v>
      </c>
      <c r="B563" s="284" t="s">
        <v>1139</v>
      </c>
      <c r="C563" s="289"/>
      <c r="D563" s="275"/>
      <c r="E563" s="27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customFormat="1" spans="1:230">
      <c r="A564" s="279" t="s">
        <v>1140</v>
      </c>
      <c r="B564" s="284" t="s">
        <v>1141</v>
      </c>
      <c r="C564" s="289"/>
      <c r="D564" s="275"/>
      <c r="E564" s="27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customFormat="1" spans="1:230">
      <c r="A565" s="279" t="s">
        <v>1142</v>
      </c>
      <c r="B565" s="284" t="s">
        <v>1143</v>
      </c>
      <c r="C565" s="289"/>
      <c r="D565" s="275"/>
      <c r="E565" s="27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customFormat="1" spans="1:230">
      <c r="A566" s="279" t="s">
        <v>1144</v>
      </c>
      <c r="B566" s="284" t="s">
        <v>1145</v>
      </c>
      <c r="C566" s="289"/>
      <c r="D566" s="275"/>
      <c r="E566" s="27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customFormat="1" spans="1:230">
      <c r="A567" s="279" t="s">
        <v>1146</v>
      </c>
      <c r="B567" s="284" t="s">
        <v>1147</v>
      </c>
      <c r="C567" s="289"/>
      <c r="D567" s="275"/>
      <c r="E567" s="27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customFormat="1" spans="1:230">
      <c r="A568" s="279" t="s">
        <v>1148</v>
      </c>
      <c r="B568" s="284" t="s">
        <v>1149</v>
      </c>
      <c r="C568" s="289"/>
      <c r="D568" s="275"/>
      <c r="E568" s="27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="260" customFormat="1" spans="1:24">
      <c r="A569" s="279" t="s">
        <v>1150</v>
      </c>
      <c r="B569" s="284" t="s">
        <v>1151</v>
      </c>
      <c r="C569" s="289"/>
      <c r="D569" s="275"/>
      <c r="E569" s="27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customFormat="1" spans="1:230">
      <c r="A570" s="279" t="s">
        <v>1152</v>
      </c>
      <c r="B570" s="284" t="s">
        <v>1153</v>
      </c>
      <c r="C570" s="289"/>
      <c r="D570" s="275"/>
      <c r="E570" s="27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571" customFormat="1" spans="1:230">
      <c r="A571" s="279" t="s">
        <v>1154</v>
      </c>
      <c r="B571" s="284" t="s">
        <v>1155</v>
      </c>
      <c r="C571" s="290">
        <v>509</v>
      </c>
      <c r="D571" s="275"/>
      <c r="E571" s="275">
        <v>509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</row>
    <row r="572" customFormat="1" spans="1:230">
      <c r="A572" s="276" t="s">
        <v>1156</v>
      </c>
      <c r="B572" s="293" t="s">
        <v>1157</v>
      </c>
      <c r="C572" s="278">
        <f>SUM(C573:C580)</f>
        <v>2019</v>
      </c>
      <c r="D572" s="275"/>
      <c r="E572" s="27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</row>
    <row r="573" customFormat="1" spans="1:230">
      <c r="A573" s="279" t="s">
        <v>1158</v>
      </c>
      <c r="B573" s="284" t="s">
        <v>1159</v>
      </c>
      <c r="C573" s="281">
        <v>197</v>
      </c>
      <c r="D573" s="275"/>
      <c r="E573" s="275">
        <v>197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</row>
    <row r="574" customFormat="1" spans="1:230">
      <c r="A574" s="279" t="s">
        <v>1160</v>
      </c>
      <c r="B574" s="284" t="s">
        <v>1161</v>
      </c>
      <c r="C574" s="281">
        <v>25</v>
      </c>
      <c r="D574" s="275"/>
      <c r="E574" s="275">
        <v>25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</row>
    <row r="575" customFormat="1" spans="1:230">
      <c r="A575" s="279" t="s">
        <v>1162</v>
      </c>
      <c r="B575" s="284" t="s">
        <v>1163</v>
      </c>
      <c r="C575" s="281">
        <v>1</v>
      </c>
      <c r="D575" s="275"/>
      <c r="E575" s="275">
        <v>1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</row>
    <row r="576" customFormat="1" spans="1:230">
      <c r="A576" s="279" t="s">
        <v>1164</v>
      </c>
      <c r="B576" s="284" t="s">
        <v>1165</v>
      </c>
      <c r="C576" s="281">
        <v>622</v>
      </c>
      <c r="D576" s="275"/>
      <c r="E576" s="275">
        <v>622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</row>
    <row r="577" s="260" customFormat="1" spans="1:24">
      <c r="A577" s="279" t="s">
        <v>1166</v>
      </c>
      <c r="B577" s="284" t="s">
        <v>1167</v>
      </c>
      <c r="C577" s="281"/>
      <c r="D577" s="275"/>
      <c r="E577" s="27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customFormat="1" spans="1:230">
      <c r="A578" s="279" t="s">
        <v>1168</v>
      </c>
      <c r="B578" s="284" t="s">
        <v>1169</v>
      </c>
      <c r="C578" s="281"/>
      <c r="D578" s="275"/>
      <c r="E578" s="27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</row>
    <row r="579" customFormat="1" spans="1:230">
      <c r="A579" s="279" t="s">
        <v>1170</v>
      </c>
      <c r="B579" s="284" t="s">
        <v>1171</v>
      </c>
      <c r="C579" s="281"/>
      <c r="D579" s="275"/>
      <c r="E579" s="27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</row>
    <row r="580" customFormat="1" spans="1:230">
      <c r="A580" s="279" t="s">
        <v>1172</v>
      </c>
      <c r="B580" s="284" t="s">
        <v>1173</v>
      </c>
      <c r="C580" s="281">
        <v>1174</v>
      </c>
      <c r="D580" s="275"/>
      <c r="E580" s="275">
        <v>1174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</row>
    <row r="581" customFormat="1" spans="1:230">
      <c r="A581" s="276" t="s">
        <v>1174</v>
      </c>
      <c r="B581" s="293" t="s">
        <v>1175</v>
      </c>
      <c r="C581" s="278">
        <f>SUM(C582:C587)</f>
        <v>138</v>
      </c>
      <c r="D581" s="275"/>
      <c r="E581" s="27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</row>
    <row r="582" customFormat="1" spans="1:230">
      <c r="A582" s="279" t="s">
        <v>1176</v>
      </c>
      <c r="B582" s="284" t="s">
        <v>1177</v>
      </c>
      <c r="C582" s="281">
        <v>114</v>
      </c>
      <c r="D582" s="275"/>
      <c r="E582" s="275">
        <v>114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</row>
    <row r="583" customFormat="1" spans="1:230">
      <c r="A583" s="279" t="s">
        <v>1178</v>
      </c>
      <c r="B583" s="284" t="s">
        <v>1179</v>
      </c>
      <c r="C583" s="281"/>
      <c r="D583" s="275"/>
      <c r="E583" s="27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</row>
    <row r="584" s="260" customFormat="1" spans="1:24">
      <c r="A584" s="279" t="s">
        <v>1180</v>
      </c>
      <c r="B584" s="284" t="s">
        <v>1181</v>
      </c>
      <c r="C584" s="281">
        <v>24</v>
      </c>
      <c r="D584" s="275"/>
      <c r="E584" s="275">
        <v>24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customFormat="1" spans="1:230">
      <c r="A585" s="279" t="s">
        <v>1182</v>
      </c>
      <c r="B585" s="284" t="s">
        <v>1183</v>
      </c>
      <c r="C585" s="281"/>
      <c r="D585" s="275"/>
      <c r="E585" s="27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</row>
    <row r="586" customFormat="1" spans="1:230">
      <c r="A586" s="279" t="s">
        <v>1184</v>
      </c>
      <c r="B586" s="284" t="s">
        <v>1185</v>
      </c>
      <c r="C586" s="281"/>
      <c r="D586" s="275"/>
      <c r="E586" s="27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</row>
    <row r="587" customFormat="1" spans="1:230">
      <c r="A587" s="279" t="s">
        <v>1186</v>
      </c>
      <c r="B587" s="284" t="s">
        <v>1187</v>
      </c>
      <c r="C587" s="281"/>
      <c r="D587" s="275"/>
      <c r="E587" s="27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</row>
    <row r="588" customFormat="1" spans="1:230">
      <c r="A588" s="276" t="s">
        <v>1188</v>
      </c>
      <c r="B588" s="293" t="s">
        <v>1189</v>
      </c>
      <c r="C588" s="278">
        <f>SUM(C589:C595)</f>
        <v>717</v>
      </c>
      <c r="D588" s="275"/>
      <c r="E588" s="27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</row>
    <row r="589" customFormat="1" spans="1:230">
      <c r="A589" s="279" t="s">
        <v>1190</v>
      </c>
      <c r="B589" s="284" t="s">
        <v>1191</v>
      </c>
      <c r="C589" s="281">
        <v>26</v>
      </c>
      <c r="D589" s="275"/>
      <c r="E589" s="275">
        <v>26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</row>
    <row r="590" customFormat="1" spans="1:230">
      <c r="A590" s="279" t="s">
        <v>1192</v>
      </c>
      <c r="B590" s="284" t="s">
        <v>1193</v>
      </c>
      <c r="C590" s="281">
        <v>503</v>
      </c>
      <c r="D590" s="275"/>
      <c r="E590" s="275">
        <v>503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</row>
    <row r="591" customFormat="1" spans="1:230">
      <c r="A591" s="279" t="s">
        <v>1194</v>
      </c>
      <c r="B591" s="284" t="s">
        <v>1195</v>
      </c>
      <c r="C591" s="281"/>
      <c r="D591" s="275"/>
      <c r="E591" s="27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</row>
    <row r="592" s="260" customFormat="1" spans="1:24">
      <c r="A592" s="279" t="s">
        <v>1196</v>
      </c>
      <c r="B592" s="284" t="s">
        <v>1197</v>
      </c>
      <c r="C592" s="281"/>
      <c r="D592" s="275"/>
      <c r="E592" s="27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customFormat="1" spans="1:230">
      <c r="A593" s="279" t="s">
        <v>1198</v>
      </c>
      <c r="B593" s="284" t="s">
        <v>1199</v>
      </c>
      <c r="C593" s="281">
        <v>31</v>
      </c>
      <c r="D593" s="275"/>
      <c r="E593" s="275">
        <v>31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</row>
    <row r="594" customFormat="1" spans="1:230">
      <c r="A594" s="279" t="s">
        <v>1200</v>
      </c>
      <c r="B594" s="284" t="s">
        <v>1201</v>
      </c>
      <c r="C594" s="281">
        <v>121</v>
      </c>
      <c r="D594" s="275"/>
      <c r="E594" s="275">
        <v>121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</row>
    <row r="595" customFormat="1" spans="1:230">
      <c r="A595" s="279" t="s">
        <v>1202</v>
      </c>
      <c r="B595" s="284" t="s">
        <v>1203</v>
      </c>
      <c r="C595" s="281">
        <v>36</v>
      </c>
      <c r="D595" s="275"/>
      <c r="E595" s="275">
        <v>36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</row>
    <row r="596" customFormat="1" spans="1:230">
      <c r="A596" s="276" t="s">
        <v>1204</v>
      </c>
      <c r="B596" s="293" t="s">
        <v>1205</v>
      </c>
      <c r="C596" s="278">
        <f>SUM(C597:C604)</f>
        <v>414</v>
      </c>
      <c r="D596" s="275"/>
      <c r="E596" s="27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</row>
    <row r="597" customFormat="1" spans="1:230">
      <c r="A597" s="279" t="s">
        <v>1206</v>
      </c>
      <c r="B597" s="284" t="s">
        <v>208</v>
      </c>
      <c r="C597" s="281">
        <v>44</v>
      </c>
      <c r="D597" s="275">
        <v>44</v>
      </c>
      <c r="E597" s="27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</row>
    <row r="598" customFormat="1" spans="1:230">
      <c r="A598" s="279" t="s">
        <v>1207</v>
      </c>
      <c r="B598" s="284" t="s">
        <v>210</v>
      </c>
      <c r="C598" s="281"/>
      <c r="D598" s="275"/>
      <c r="E598" s="27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</row>
    <row r="599" customFormat="1" spans="1:230">
      <c r="A599" s="279" t="s">
        <v>1208</v>
      </c>
      <c r="B599" s="284" t="s">
        <v>212</v>
      </c>
      <c r="C599" s="281"/>
      <c r="D599" s="275"/>
      <c r="E599" s="27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</row>
    <row r="600" customFormat="1" spans="1:230">
      <c r="A600" s="279" t="s">
        <v>1209</v>
      </c>
      <c r="B600" s="284" t="s">
        <v>1210</v>
      </c>
      <c r="C600" s="281">
        <v>16</v>
      </c>
      <c r="D600" s="275"/>
      <c r="E600" s="275">
        <v>16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</row>
    <row r="601" s="260" customFormat="1" spans="1:24">
      <c r="A601" s="279" t="s">
        <v>1211</v>
      </c>
      <c r="B601" s="284" t="s">
        <v>1212</v>
      </c>
      <c r="C601" s="281"/>
      <c r="D601" s="275"/>
      <c r="E601" s="27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customFormat="1" spans="1:230">
      <c r="A602" s="279" t="s">
        <v>1213</v>
      </c>
      <c r="B602" s="284" t="s">
        <v>1214</v>
      </c>
      <c r="C602" s="281"/>
      <c r="D602" s="275"/>
      <c r="E602" s="27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</row>
    <row r="603" customFormat="1" spans="1:230">
      <c r="A603" s="279" t="s">
        <v>1215</v>
      </c>
      <c r="B603" s="284" t="s">
        <v>1216</v>
      </c>
      <c r="C603" s="281">
        <v>238</v>
      </c>
      <c r="D603" s="275"/>
      <c r="E603" s="275">
        <v>238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</row>
    <row r="604" customFormat="1" spans="1:230">
      <c r="A604" s="279" t="s">
        <v>1217</v>
      </c>
      <c r="B604" s="284" t="s">
        <v>1218</v>
      </c>
      <c r="C604" s="281">
        <v>116</v>
      </c>
      <c r="D604" s="275"/>
      <c r="E604" s="275">
        <v>116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</row>
    <row r="605" customFormat="1" spans="1:230">
      <c r="A605" s="276" t="s">
        <v>1219</v>
      </c>
      <c r="B605" s="293" t="s">
        <v>1220</v>
      </c>
      <c r="C605" s="278">
        <f>SUM(C606:C610)</f>
        <v>17</v>
      </c>
      <c r="D605" s="275"/>
      <c r="E605" s="27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</row>
    <row r="606" s="260" customFormat="1" spans="1:24">
      <c r="A606" s="279" t="s">
        <v>1221</v>
      </c>
      <c r="B606" s="284" t="s">
        <v>208</v>
      </c>
      <c r="C606" s="281">
        <v>17</v>
      </c>
      <c r="D606" s="275"/>
      <c r="E606" s="275">
        <v>17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customFormat="1" spans="1:230">
      <c r="A607" s="279" t="s">
        <v>1222</v>
      </c>
      <c r="B607" s="284" t="s">
        <v>210</v>
      </c>
      <c r="C607" s="281"/>
      <c r="D607" s="275"/>
      <c r="E607" s="27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</row>
    <row r="608" customFormat="1" spans="1:230">
      <c r="A608" s="279" t="s">
        <v>1223</v>
      </c>
      <c r="B608" s="284" t="s">
        <v>212</v>
      </c>
      <c r="C608" s="281"/>
      <c r="D608" s="275"/>
      <c r="E608" s="27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</row>
    <row r="609" s="260" customFormat="1" spans="1:24">
      <c r="A609" s="279" t="s">
        <v>1224</v>
      </c>
      <c r="B609" s="284" t="s">
        <v>226</v>
      </c>
      <c r="C609" s="281"/>
      <c r="D609" s="275"/>
      <c r="E609" s="27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customFormat="1" spans="1:230">
      <c r="A610" s="279" t="s">
        <v>1225</v>
      </c>
      <c r="B610" s="284" t="s">
        <v>1226</v>
      </c>
      <c r="C610" s="281"/>
      <c r="D610" s="275"/>
      <c r="E610" s="27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</row>
    <row r="611" customFormat="1" spans="1:230">
      <c r="A611" s="276" t="s">
        <v>1227</v>
      </c>
      <c r="B611" s="293" t="s">
        <v>1228</v>
      </c>
      <c r="C611" s="278">
        <f>SUM(C612:C613)</f>
        <v>483</v>
      </c>
      <c r="D611" s="275"/>
      <c r="E611" s="27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</row>
    <row r="612" s="260" customFormat="1" spans="1:24">
      <c r="A612" s="279" t="s">
        <v>1229</v>
      </c>
      <c r="B612" s="284" t="s">
        <v>1230</v>
      </c>
      <c r="C612" s="290">
        <v>483</v>
      </c>
      <c r="D612" s="275"/>
      <c r="E612" s="275">
        <v>483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customFormat="1" spans="1:230">
      <c r="A613" s="279" t="s">
        <v>1231</v>
      </c>
      <c r="B613" s="284" t="s">
        <v>1232</v>
      </c>
      <c r="C613" s="289"/>
      <c r="D613" s="275"/>
      <c r="E613" s="27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</row>
    <row r="614" customFormat="1" spans="1:230">
      <c r="A614" s="276" t="s">
        <v>1233</v>
      </c>
      <c r="B614" s="293" t="s">
        <v>1234</v>
      </c>
      <c r="C614" s="278">
        <f>SUM(C615:C616)</f>
        <v>0</v>
      </c>
      <c r="D614" s="275"/>
      <c r="E614" s="27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</row>
    <row r="615" s="260" customFormat="1" spans="1:24">
      <c r="A615" s="279" t="s">
        <v>1235</v>
      </c>
      <c r="B615" s="284" t="s">
        <v>1236</v>
      </c>
      <c r="C615" s="290"/>
      <c r="D615" s="275"/>
      <c r="E615" s="27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customFormat="1" spans="1:230">
      <c r="A616" s="279" t="s">
        <v>1237</v>
      </c>
      <c r="B616" s="284" t="s">
        <v>1238</v>
      </c>
      <c r="C616" s="290"/>
      <c r="D616" s="275"/>
      <c r="E616" s="27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</row>
    <row r="617" customFormat="1" spans="1:230">
      <c r="A617" s="276" t="s">
        <v>1239</v>
      </c>
      <c r="B617" s="293" t="s">
        <v>1240</v>
      </c>
      <c r="C617" s="278">
        <f>SUM(C618:C619)</f>
        <v>68</v>
      </c>
      <c r="D617" s="275"/>
      <c r="E617" s="27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</row>
    <row r="618" s="260" customFormat="1" spans="1:24">
      <c r="A618" s="279" t="s">
        <v>1241</v>
      </c>
      <c r="B618" s="284" t="s">
        <v>1242</v>
      </c>
      <c r="C618" s="289">
        <v>68</v>
      </c>
      <c r="D618" s="275"/>
      <c r="E618" s="275">
        <v>68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customFormat="1" spans="1:230">
      <c r="A619" s="279" t="s">
        <v>1243</v>
      </c>
      <c r="B619" s="284" t="s">
        <v>1244</v>
      </c>
      <c r="C619" s="289"/>
      <c r="D619" s="275"/>
      <c r="E619" s="27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</row>
    <row r="620" customFormat="1" spans="1:230">
      <c r="A620" s="276" t="s">
        <v>1245</v>
      </c>
      <c r="B620" s="293" t="s">
        <v>1246</v>
      </c>
      <c r="C620" s="278">
        <f>SUM(C621:C622)</f>
        <v>0</v>
      </c>
      <c r="D620" s="275"/>
      <c r="E620" s="27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</row>
    <row r="621" s="260" customFormat="1" spans="1:24">
      <c r="A621" s="279" t="s">
        <v>1247</v>
      </c>
      <c r="B621" s="284" t="s">
        <v>1248</v>
      </c>
      <c r="C621" s="289"/>
      <c r="D621" s="275"/>
      <c r="E621" s="27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customFormat="1" spans="1:230">
      <c r="A622" s="279" t="s">
        <v>1249</v>
      </c>
      <c r="B622" s="284" t="s">
        <v>1250</v>
      </c>
      <c r="C622" s="289"/>
      <c r="D622" s="275"/>
      <c r="E622" s="27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</row>
    <row r="623" customFormat="1" spans="1:230">
      <c r="A623" s="276" t="s">
        <v>1251</v>
      </c>
      <c r="B623" s="293" t="s">
        <v>1252</v>
      </c>
      <c r="C623" s="278">
        <f>SUM(C624:C625)</f>
        <v>140</v>
      </c>
      <c r="D623" s="275"/>
      <c r="E623" s="27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</row>
    <row r="624" customFormat="1" spans="1:230">
      <c r="A624" s="279" t="s">
        <v>1253</v>
      </c>
      <c r="B624" s="284" t="s">
        <v>1254</v>
      </c>
      <c r="C624" s="281">
        <v>26</v>
      </c>
      <c r="D624" s="275"/>
      <c r="E624" s="275">
        <v>26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</row>
    <row r="625" s="260" customFormat="1" spans="1:24">
      <c r="A625" s="279" t="s">
        <v>1255</v>
      </c>
      <c r="B625" s="284" t="s">
        <v>1256</v>
      </c>
      <c r="C625" s="281">
        <v>114</v>
      </c>
      <c r="D625" s="275"/>
      <c r="E625" s="275">
        <v>114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customFormat="1" spans="1:230">
      <c r="A626" s="276" t="s">
        <v>1257</v>
      </c>
      <c r="B626" s="293" t="s">
        <v>1258</v>
      </c>
      <c r="C626" s="278">
        <f>SUM(C627:C629)</f>
        <v>316</v>
      </c>
      <c r="D626" s="275"/>
      <c r="E626" s="27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</row>
    <row r="627" customFormat="1" spans="1:230">
      <c r="A627" s="279" t="s">
        <v>1259</v>
      </c>
      <c r="B627" s="284" t="s">
        <v>1260</v>
      </c>
      <c r="C627" s="289"/>
      <c r="D627" s="275"/>
      <c r="E627" s="27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</row>
    <row r="628" customFormat="1" spans="1:230">
      <c r="A628" s="279" t="s">
        <v>1261</v>
      </c>
      <c r="B628" s="284" t="s">
        <v>1262</v>
      </c>
      <c r="C628" s="289">
        <v>316</v>
      </c>
      <c r="D628" s="275"/>
      <c r="E628" s="275">
        <v>316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</row>
    <row r="629" customFormat="1" spans="1:230">
      <c r="A629" s="279" t="s">
        <v>1263</v>
      </c>
      <c r="B629" s="284" t="s">
        <v>1264</v>
      </c>
      <c r="C629" s="289"/>
      <c r="D629" s="275"/>
      <c r="E629" s="27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</row>
    <row r="630" s="260" customFormat="1" spans="1:24">
      <c r="A630" s="276" t="s">
        <v>1265</v>
      </c>
      <c r="B630" s="293" t="s">
        <v>1266</v>
      </c>
      <c r="C630" s="278">
        <f>SUM(C631:C633)</f>
        <v>0</v>
      </c>
      <c r="D630" s="275"/>
      <c r="E630" s="27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customFormat="1" spans="1:230">
      <c r="A631" s="279" t="s">
        <v>1267</v>
      </c>
      <c r="B631" s="284" t="s">
        <v>1268</v>
      </c>
      <c r="C631" s="289"/>
      <c r="D631" s="275"/>
      <c r="E631" s="27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</row>
    <row r="632" customFormat="1" spans="1:230">
      <c r="A632" s="279" t="s">
        <v>1269</v>
      </c>
      <c r="B632" s="284" t="s">
        <v>1270</v>
      </c>
      <c r="C632" s="289"/>
      <c r="D632" s="275"/>
      <c r="E632" s="27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</row>
    <row r="633" customFormat="1" spans="1:230">
      <c r="A633" s="279" t="s">
        <v>1271</v>
      </c>
      <c r="B633" s="284" t="s">
        <v>1272</v>
      </c>
      <c r="C633" s="289"/>
      <c r="D633" s="275"/>
      <c r="E633" s="27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</row>
    <row r="634" customFormat="1" spans="1:230">
      <c r="A634" s="276" t="s">
        <v>1273</v>
      </c>
      <c r="B634" s="299" t="s">
        <v>1274</v>
      </c>
      <c r="C634" s="278">
        <f>SUM(C635:C641)</f>
        <v>226</v>
      </c>
      <c r="D634" s="275"/>
      <c r="E634" s="27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</row>
    <row r="635" customFormat="1" spans="1:230">
      <c r="A635" s="279" t="s">
        <v>1275</v>
      </c>
      <c r="B635" s="284" t="s">
        <v>208</v>
      </c>
      <c r="C635" s="290">
        <v>132</v>
      </c>
      <c r="D635" s="275">
        <v>88</v>
      </c>
      <c r="E635" s="275">
        <f>C635-D635</f>
        <v>44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</row>
    <row r="636" customFormat="1" spans="1:230">
      <c r="A636" s="279" t="s">
        <v>1276</v>
      </c>
      <c r="B636" s="284" t="s">
        <v>210</v>
      </c>
      <c r="C636" s="290"/>
      <c r="D636" s="275"/>
      <c r="E636" s="27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</row>
    <row r="637" customFormat="1" spans="1:230">
      <c r="A637" s="279" t="s">
        <v>1277</v>
      </c>
      <c r="B637" s="284" t="s">
        <v>212</v>
      </c>
      <c r="C637" s="290"/>
      <c r="D637" s="275"/>
      <c r="E637" s="27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</row>
    <row r="638" s="260" customFormat="1" spans="1:24">
      <c r="A638" s="279" t="s">
        <v>1278</v>
      </c>
      <c r="B638" s="284" t="s">
        <v>1279</v>
      </c>
      <c r="C638" s="290">
        <v>94</v>
      </c>
      <c r="D638" s="275"/>
      <c r="E638" s="275">
        <v>94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customFormat="1" spans="1:230">
      <c r="A639" s="279" t="s">
        <v>1280</v>
      </c>
      <c r="B639" s="284" t="s">
        <v>1281</v>
      </c>
      <c r="C639" s="289"/>
      <c r="D639" s="275"/>
      <c r="E639" s="27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</row>
    <row r="640" customFormat="1" spans="1:230">
      <c r="A640" s="279" t="s">
        <v>1282</v>
      </c>
      <c r="B640" s="284" t="s">
        <v>226</v>
      </c>
      <c r="C640" s="289"/>
      <c r="D640" s="275"/>
      <c r="E640" s="27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</row>
    <row r="641" s="260" customFormat="1" spans="1:24">
      <c r="A641" s="279" t="s">
        <v>1283</v>
      </c>
      <c r="B641" s="284" t="s">
        <v>1284</v>
      </c>
      <c r="C641" s="289"/>
      <c r="D641" s="275"/>
      <c r="E641" s="27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="259" customFormat="1" spans="1:24">
      <c r="A642" s="276" t="s">
        <v>1285</v>
      </c>
      <c r="B642" s="293" t="s">
        <v>1286</v>
      </c>
      <c r="C642" s="278">
        <f>SUM(C643:C644)</f>
        <v>0</v>
      </c>
      <c r="D642" s="275"/>
      <c r="E642" s="27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="260" customFormat="1" spans="1:24">
      <c r="A643" s="279" t="s">
        <v>1287</v>
      </c>
      <c r="B643" s="284" t="s">
        <v>1288</v>
      </c>
      <c r="C643" s="289"/>
      <c r="D643" s="275"/>
      <c r="E643" s="27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customFormat="1" spans="1:230">
      <c r="A644" s="279" t="s">
        <v>1289</v>
      </c>
      <c r="B644" s="284" t="s">
        <v>1290</v>
      </c>
      <c r="C644" s="289"/>
      <c r="D644" s="275"/>
      <c r="E644" s="27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</row>
    <row r="645" customFormat="1" spans="1:230">
      <c r="A645" s="276" t="s">
        <v>1291</v>
      </c>
      <c r="B645" s="293" t="s">
        <v>1292</v>
      </c>
      <c r="C645" s="278">
        <f>SUM(C646)</f>
        <v>26</v>
      </c>
      <c r="D645" s="275"/>
      <c r="E645" s="27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</row>
    <row r="646" customFormat="1" spans="1:230">
      <c r="A646" s="279" t="s">
        <v>1293</v>
      </c>
      <c r="B646" s="284" t="s">
        <v>1294</v>
      </c>
      <c r="C646" s="289">
        <v>26</v>
      </c>
      <c r="D646" s="275"/>
      <c r="E646" s="275">
        <v>26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</row>
    <row r="647" customFormat="1" spans="1:230">
      <c r="A647" s="273" t="s">
        <v>1295</v>
      </c>
      <c r="B647" s="274" t="s">
        <v>182</v>
      </c>
      <c r="C647" s="275">
        <f>SUM(C648,C653,C668,C672,C684,C687,C691,C696,C700,C704,C707,C716,C718)</f>
        <v>9078</v>
      </c>
      <c r="D647" s="275"/>
      <c r="E647" s="27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</row>
    <row r="648" s="260" customFormat="1" spans="1:24">
      <c r="A648" s="276" t="s">
        <v>1296</v>
      </c>
      <c r="B648" s="293" t="s">
        <v>1297</v>
      </c>
      <c r="C648" s="278">
        <f>SUM(C649:C652)</f>
        <v>214</v>
      </c>
      <c r="D648" s="275"/>
      <c r="E648" s="27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customFormat="1" spans="1:230">
      <c r="A649" s="279" t="s">
        <v>1298</v>
      </c>
      <c r="B649" s="284" t="s">
        <v>208</v>
      </c>
      <c r="C649" s="290">
        <v>119</v>
      </c>
      <c r="D649" s="275">
        <v>108</v>
      </c>
      <c r="E649" s="275">
        <v>11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</row>
    <row r="650" customFormat="1" spans="1:230">
      <c r="A650" s="279" t="s">
        <v>1299</v>
      </c>
      <c r="B650" s="284" t="s">
        <v>210</v>
      </c>
      <c r="C650" s="290"/>
      <c r="D650" s="275"/>
      <c r="E650" s="27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</row>
    <row r="651" customFormat="1" spans="1:230">
      <c r="A651" s="279" t="s">
        <v>1300</v>
      </c>
      <c r="B651" s="284" t="s">
        <v>212</v>
      </c>
      <c r="C651" s="290"/>
      <c r="D651" s="275"/>
      <c r="E651" s="27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</row>
    <row r="652" customFormat="1" spans="1:230">
      <c r="A652" s="279" t="s">
        <v>1301</v>
      </c>
      <c r="B652" s="284" t="s">
        <v>1302</v>
      </c>
      <c r="C652" s="290">
        <v>95</v>
      </c>
      <c r="D652" s="275"/>
      <c r="E652" s="275">
        <v>95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</row>
    <row r="653" customFormat="1" spans="1:230">
      <c r="A653" s="276" t="s">
        <v>1303</v>
      </c>
      <c r="B653" s="293" t="s">
        <v>1304</v>
      </c>
      <c r="C653" s="278">
        <f>SUM(C654:C667)</f>
        <v>50</v>
      </c>
      <c r="D653" s="275"/>
      <c r="E653" s="27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</row>
    <row r="654" customFormat="1" spans="1:230">
      <c r="A654" s="279" t="s">
        <v>1305</v>
      </c>
      <c r="B654" s="284" t="s">
        <v>1306</v>
      </c>
      <c r="C654" s="290">
        <v>50</v>
      </c>
      <c r="D654" s="275"/>
      <c r="E654" s="275">
        <v>50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</row>
    <row r="655" customFormat="1" spans="1:230">
      <c r="A655" s="279" t="s">
        <v>1307</v>
      </c>
      <c r="B655" s="284" t="s">
        <v>1308</v>
      </c>
      <c r="C655" s="290"/>
      <c r="D655" s="275"/>
      <c r="E655" s="27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</row>
    <row r="656" customFormat="1" spans="1:230">
      <c r="A656" s="279" t="s">
        <v>1309</v>
      </c>
      <c r="B656" s="284" t="s">
        <v>1310</v>
      </c>
      <c r="C656" s="290"/>
      <c r="D656" s="275"/>
      <c r="E656" s="27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</row>
    <row r="657" customFormat="1" spans="1:230">
      <c r="A657" s="279" t="s">
        <v>1311</v>
      </c>
      <c r="B657" s="284" t="s">
        <v>1312</v>
      </c>
      <c r="C657" s="290"/>
      <c r="D657" s="275"/>
      <c r="E657" s="27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</row>
    <row r="658" customFormat="1" spans="1:230">
      <c r="A658" s="279" t="s">
        <v>1313</v>
      </c>
      <c r="B658" s="284" t="s">
        <v>1314</v>
      </c>
      <c r="C658" s="290"/>
      <c r="D658" s="275"/>
      <c r="E658" s="27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</row>
    <row r="659" customFormat="1" spans="1:230">
      <c r="A659" s="279" t="s">
        <v>1315</v>
      </c>
      <c r="B659" s="284" t="s">
        <v>1316</v>
      </c>
      <c r="C659" s="290"/>
      <c r="D659" s="275"/>
      <c r="E659" s="27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</row>
    <row r="660" customFormat="1" spans="1:230">
      <c r="A660" s="279" t="s">
        <v>1317</v>
      </c>
      <c r="B660" s="284" t="s">
        <v>1318</v>
      </c>
      <c r="C660" s="290"/>
      <c r="D660" s="275"/>
      <c r="E660" s="27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</row>
    <row r="661" customFormat="1" spans="1:230">
      <c r="A661" s="279" t="s">
        <v>1319</v>
      </c>
      <c r="B661" s="284" t="s">
        <v>1320</v>
      </c>
      <c r="C661" s="290"/>
      <c r="D661" s="275"/>
      <c r="E661" s="27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</row>
    <row r="662" s="260" customFormat="1" spans="1:24">
      <c r="A662" s="279" t="s">
        <v>1321</v>
      </c>
      <c r="B662" s="284" t="s">
        <v>1322</v>
      </c>
      <c r="C662" s="290"/>
      <c r="D662" s="275"/>
      <c r="E662" s="27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customFormat="1" spans="1:230">
      <c r="A663" s="279" t="s">
        <v>1323</v>
      </c>
      <c r="B663" s="284" t="s">
        <v>1324</v>
      </c>
      <c r="C663" s="290"/>
      <c r="D663" s="275"/>
      <c r="E663" s="27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</row>
    <row r="664" customFormat="1" spans="1:230">
      <c r="A664" s="279" t="s">
        <v>1325</v>
      </c>
      <c r="B664" s="284" t="s">
        <v>1326</v>
      </c>
      <c r="C664" s="290"/>
      <c r="D664" s="275"/>
      <c r="E664" s="27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</row>
    <row r="665" customFormat="1" spans="1:230">
      <c r="A665" s="279" t="s">
        <v>1327</v>
      </c>
      <c r="B665" s="284" t="s">
        <v>1328</v>
      </c>
      <c r="C665" s="290"/>
      <c r="D665" s="275"/>
      <c r="E665" s="27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</row>
    <row r="666" s="260" customFormat="1" spans="1:24">
      <c r="A666" s="279" t="s">
        <v>1329</v>
      </c>
      <c r="B666" s="284" t="s">
        <v>1330</v>
      </c>
      <c r="C666" s="290"/>
      <c r="D666" s="275"/>
      <c r="E666" s="27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customFormat="1" spans="1:230">
      <c r="A667" s="279" t="s">
        <v>1331</v>
      </c>
      <c r="B667" s="284" t="s">
        <v>1332</v>
      </c>
      <c r="C667" s="290"/>
      <c r="D667" s="275"/>
      <c r="E667" s="27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</row>
    <row r="668" customFormat="1" spans="1:230">
      <c r="A668" s="276" t="s">
        <v>1333</v>
      </c>
      <c r="B668" s="293" t="s">
        <v>1334</v>
      </c>
      <c r="C668" s="278">
        <f>SUM(C669:C671)</f>
        <v>106</v>
      </c>
      <c r="D668" s="275"/>
      <c r="E668" s="27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</row>
    <row r="669" customFormat="1" spans="1:230">
      <c r="A669" s="279" t="s">
        <v>1335</v>
      </c>
      <c r="B669" s="284" t="s">
        <v>1336</v>
      </c>
      <c r="C669" s="298"/>
      <c r="D669" s="275"/>
      <c r="E669" s="27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</row>
    <row r="670" customFormat="1" spans="1:230">
      <c r="A670" s="279" t="s">
        <v>1337</v>
      </c>
      <c r="B670" s="284" t="s">
        <v>1338</v>
      </c>
      <c r="C670" s="290">
        <v>85</v>
      </c>
      <c r="D670" s="275"/>
      <c r="E670" s="275">
        <v>85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</row>
    <row r="671" customFormat="1" spans="1:230">
      <c r="A671" s="279" t="s">
        <v>1339</v>
      </c>
      <c r="B671" s="284" t="s">
        <v>1340</v>
      </c>
      <c r="C671" s="290">
        <v>21</v>
      </c>
      <c r="D671" s="275"/>
      <c r="E671" s="275">
        <v>21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</row>
    <row r="672" customFormat="1" spans="1:230">
      <c r="A672" s="276" t="s">
        <v>1341</v>
      </c>
      <c r="B672" s="293" t="s">
        <v>1342</v>
      </c>
      <c r="C672" s="278">
        <f>SUM(C673:C683)</f>
        <v>1321</v>
      </c>
      <c r="D672" s="275"/>
      <c r="E672" s="27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</row>
    <row r="673" customFormat="1" spans="1:230">
      <c r="A673" s="279" t="s">
        <v>1343</v>
      </c>
      <c r="B673" s="284" t="s">
        <v>1344</v>
      </c>
      <c r="C673" s="281">
        <v>318</v>
      </c>
      <c r="D673" s="275">
        <v>215</v>
      </c>
      <c r="E673" s="275">
        <f>C673-D673</f>
        <v>103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</row>
    <row r="674" customFormat="1" spans="1:230">
      <c r="A674" s="279" t="s">
        <v>1345</v>
      </c>
      <c r="B674" s="284" t="s">
        <v>1346</v>
      </c>
      <c r="C674" s="281">
        <v>45</v>
      </c>
      <c r="D674" s="275">
        <v>36</v>
      </c>
      <c r="E674" s="275">
        <f>C674-D674</f>
        <v>9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</row>
    <row r="675" customFormat="1" spans="1:230">
      <c r="A675" s="279" t="s">
        <v>1347</v>
      </c>
      <c r="B675" s="284" t="s">
        <v>1348</v>
      </c>
      <c r="C675" s="281"/>
      <c r="D675" s="275"/>
      <c r="E675" s="27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</row>
    <row r="676" customFormat="1" spans="1:230">
      <c r="A676" s="279" t="s">
        <v>1349</v>
      </c>
      <c r="B676" s="284" t="s">
        <v>1350</v>
      </c>
      <c r="C676" s="281"/>
      <c r="D676" s="275"/>
      <c r="E676" s="27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</row>
    <row r="677" customFormat="1" spans="1:230">
      <c r="A677" s="279" t="s">
        <v>1351</v>
      </c>
      <c r="B677" s="284" t="s">
        <v>1352</v>
      </c>
      <c r="C677" s="281"/>
      <c r="D677" s="275"/>
      <c r="E677" s="27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</row>
    <row r="678" s="260" customFormat="1" spans="1:24">
      <c r="A678" s="279" t="s">
        <v>1353</v>
      </c>
      <c r="B678" s="284" t="s">
        <v>1354</v>
      </c>
      <c r="C678" s="281"/>
      <c r="D678" s="275"/>
      <c r="E678" s="27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customFormat="1" spans="1:230">
      <c r="A679" s="279" t="s">
        <v>1355</v>
      </c>
      <c r="B679" s="284" t="s">
        <v>1356</v>
      </c>
      <c r="C679" s="281"/>
      <c r="D679" s="275"/>
      <c r="E679" s="27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</row>
    <row r="680" customFormat="1" spans="1:230">
      <c r="A680" s="279" t="s">
        <v>1357</v>
      </c>
      <c r="B680" s="284" t="s">
        <v>1358</v>
      </c>
      <c r="C680" s="281">
        <v>536</v>
      </c>
      <c r="D680" s="275"/>
      <c r="E680" s="275">
        <v>536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</row>
    <row r="681" s="260" customFormat="1" spans="1:24">
      <c r="A681" s="279" t="s">
        <v>1359</v>
      </c>
      <c r="B681" s="284" t="s">
        <v>1360</v>
      </c>
      <c r="C681" s="281">
        <v>51</v>
      </c>
      <c r="D681" s="275"/>
      <c r="E681" s="275">
        <v>51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customFormat="1" spans="1:230">
      <c r="A682" s="279" t="s">
        <v>1361</v>
      </c>
      <c r="B682" s="284" t="s">
        <v>1362</v>
      </c>
      <c r="C682" s="281">
        <v>143</v>
      </c>
      <c r="D682" s="275"/>
      <c r="E682" s="275">
        <v>143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</row>
    <row r="683" customFormat="1" spans="1:230">
      <c r="A683" s="279" t="s">
        <v>1363</v>
      </c>
      <c r="B683" s="284" t="s">
        <v>1364</v>
      </c>
      <c r="C683" s="281">
        <v>228</v>
      </c>
      <c r="D683" s="275"/>
      <c r="E683" s="275">
        <v>228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</row>
    <row r="684" customFormat="1" spans="1:230">
      <c r="A684" s="276" t="s">
        <v>1365</v>
      </c>
      <c r="B684" s="293" t="s">
        <v>1366</v>
      </c>
      <c r="C684" s="278">
        <f>SUM(C685:C686)</f>
        <v>0</v>
      </c>
      <c r="D684" s="275"/>
      <c r="E684" s="27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</row>
    <row r="685" s="260" customFormat="1" spans="1:24">
      <c r="A685" s="279" t="s">
        <v>1367</v>
      </c>
      <c r="B685" s="284" t="s">
        <v>1368</v>
      </c>
      <c r="C685" s="290"/>
      <c r="D685" s="275"/>
      <c r="E685" s="27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customFormat="1" spans="1:230">
      <c r="A686" s="279" t="s">
        <v>1369</v>
      </c>
      <c r="B686" s="284" t="s">
        <v>1370</v>
      </c>
      <c r="C686" s="289"/>
      <c r="D686" s="275"/>
      <c r="E686" s="27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</row>
    <row r="687" customFormat="1" spans="1:230">
      <c r="A687" s="276" t="s">
        <v>1371</v>
      </c>
      <c r="B687" s="293" t="s">
        <v>1372</v>
      </c>
      <c r="C687" s="278">
        <f>SUM(C688:C690)</f>
        <v>4004</v>
      </c>
      <c r="D687" s="275"/>
      <c r="E687" s="27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</row>
    <row r="688" customFormat="1" spans="1:230">
      <c r="A688" s="279" t="s">
        <v>1373</v>
      </c>
      <c r="B688" s="284" t="s">
        <v>1374</v>
      </c>
      <c r="C688" s="289"/>
      <c r="D688" s="275"/>
      <c r="E688" s="27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</row>
    <row r="689" customFormat="1" spans="1:230">
      <c r="A689" s="279" t="s">
        <v>1375</v>
      </c>
      <c r="B689" s="284" t="s">
        <v>1376</v>
      </c>
      <c r="C689" s="290">
        <v>3843</v>
      </c>
      <c r="D689" s="275"/>
      <c r="E689" s="275">
        <v>3843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</row>
    <row r="690" s="260" customFormat="1" spans="1:24">
      <c r="A690" s="279" t="s">
        <v>1377</v>
      </c>
      <c r="B690" s="284" t="s">
        <v>1378</v>
      </c>
      <c r="C690" s="290">
        <v>161</v>
      </c>
      <c r="D690" s="275"/>
      <c r="E690" s="275">
        <v>161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customFormat="1" spans="1:230">
      <c r="A691" s="276" t="s">
        <v>1379</v>
      </c>
      <c r="B691" s="293" t="s">
        <v>1380</v>
      </c>
      <c r="C691" s="278">
        <f>SUM(C692:C695)</f>
        <v>1716</v>
      </c>
      <c r="D691" s="275"/>
      <c r="E691" s="27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</row>
    <row r="692" customFormat="1" spans="1:230">
      <c r="A692" s="279" t="s">
        <v>1381</v>
      </c>
      <c r="B692" s="284" t="s">
        <v>1382</v>
      </c>
      <c r="C692" s="290">
        <v>1003</v>
      </c>
      <c r="D692" s="275">
        <v>1003</v>
      </c>
      <c r="E692" s="27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</row>
    <row r="693" customFormat="1" spans="1:230">
      <c r="A693" s="279" t="s">
        <v>1383</v>
      </c>
      <c r="B693" s="284" t="s">
        <v>1384</v>
      </c>
      <c r="C693" s="290">
        <v>708</v>
      </c>
      <c r="D693" s="275">
        <v>708</v>
      </c>
      <c r="E693" s="27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</row>
    <row r="694" s="260" customFormat="1" spans="1:24">
      <c r="A694" s="279" t="s">
        <v>1385</v>
      </c>
      <c r="B694" s="284" t="s">
        <v>1386</v>
      </c>
      <c r="C694" s="290"/>
      <c r="D694" s="275"/>
      <c r="E694" s="27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customFormat="1" spans="1:230">
      <c r="A695" s="279" t="s">
        <v>1387</v>
      </c>
      <c r="B695" s="284" t="s">
        <v>1388</v>
      </c>
      <c r="C695" s="290">
        <v>5</v>
      </c>
      <c r="D695" s="275">
        <v>5</v>
      </c>
      <c r="E695" s="27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</row>
    <row r="696" customFormat="1" spans="1:230">
      <c r="A696" s="276" t="s">
        <v>1389</v>
      </c>
      <c r="B696" s="293" t="s">
        <v>1390</v>
      </c>
      <c r="C696" s="278">
        <f>SUM(C697:C699)</f>
        <v>1399</v>
      </c>
      <c r="D696" s="275"/>
      <c r="E696" s="27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</row>
    <row r="697" customFormat="1" spans="1:230">
      <c r="A697" s="279" t="s">
        <v>1391</v>
      </c>
      <c r="B697" s="284" t="s">
        <v>1392</v>
      </c>
      <c r="C697" s="289"/>
      <c r="D697" s="275"/>
      <c r="E697" s="27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</row>
    <row r="698" s="260" customFormat="1" spans="1:24">
      <c r="A698" s="279" t="s">
        <v>1393</v>
      </c>
      <c r="B698" s="284" t="s">
        <v>1394</v>
      </c>
      <c r="C698" s="290">
        <v>1399</v>
      </c>
      <c r="D698" s="275"/>
      <c r="E698" s="275">
        <v>1399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customFormat="1" spans="1:230">
      <c r="A699" s="279" t="s">
        <v>1395</v>
      </c>
      <c r="B699" s="284" t="s">
        <v>1396</v>
      </c>
      <c r="C699" s="290"/>
      <c r="D699" s="275"/>
      <c r="E699" s="27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</row>
    <row r="700" customFormat="1" spans="1:230">
      <c r="A700" s="276" t="s">
        <v>1397</v>
      </c>
      <c r="B700" s="293" t="s">
        <v>1398</v>
      </c>
      <c r="C700" s="278">
        <f>SUM(C701:C703)</f>
        <v>78</v>
      </c>
      <c r="D700" s="275"/>
      <c r="E700" s="27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</row>
    <row r="701" s="260" customFormat="1" spans="1:24">
      <c r="A701" s="279" t="s">
        <v>1399</v>
      </c>
      <c r="B701" s="284" t="s">
        <v>1400</v>
      </c>
      <c r="C701" s="290"/>
      <c r="D701" s="275"/>
      <c r="E701" s="27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customFormat="1" spans="1:230">
      <c r="A702" s="279" t="s">
        <v>1401</v>
      </c>
      <c r="B702" s="284" t="s">
        <v>1402</v>
      </c>
      <c r="C702" s="289"/>
      <c r="D702" s="275"/>
      <c r="E702" s="27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</row>
    <row r="703" customFormat="1" spans="1:230">
      <c r="A703" s="279" t="s">
        <v>1403</v>
      </c>
      <c r="B703" s="284" t="s">
        <v>1404</v>
      </c>
      <c r="C703" s="289">
        <v>78</v>
      </c>
      <c r="D703" s="275"/>
      <c r="E703" s="275">
        <v>78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</row>
    <row r="704" customFormat="1" spans="1:230">
      <c r="A704" s="276" t="s">
        <v>1405</v>
      </c>
      <c r="B704" s="293" t="s">
        <v>1406</v>
      </c>
      <c r="C704" s="278">
        <f>SUM(C705:C706)</f>
        <v>8</v>
      </c>
      <c r="D704" s="275"/>
      <c r="E704" s="27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</row>
    <row r="705" customFormat="1" spans="1:230">
      <c r="A705" s="279" t="s">
        <v>1407</v>
      </c>
      <c r="B705" s="284" t="s">
        <v>1408</v>
      </c>
      <c r="C705" s="290">
        <v>8</v>
      </c>
      <c r="D705" s="275"/>
      <c r="E705" s="275">
        <v>8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</row>
    <row r="706" customFormat="1" spans="1:230">
      <c r="A706" s="279" t="s">
        <v>1409</v>
      </c>
      <c r="B706" s="284" t="s">
        <v>1410</v>
      </c>
      <c r="C706" s="289"/>
      <c r="D706" s="275"/>
      <c r="E706" s="27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</row>
    <row r="707" customFormat="1" spans="1:230">
      <c r="A707" s="276" t="s">
        <v>1411</v>
      </c>
      <c r="B707" s="293" t="s">
        <v>1412</v>
      </c>
      <c r="C707" s="278">
        <f>SUM(C708:C715)</f>
        <v>146</v>
      </c>
      <c r="D707" s="275"/>
      <c r="E707" s="27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</row>
    <row r="708" customFormat="1" spans="1:230">
      <c r="A708" s="279" t="s">
        <v>1413</v>
      </c>
      <c r="B708" s="284" t="s">
        <v>208</v>
      </c>
      <c r="C708" s="289">
        <v>146</v>
      </c>
      <c r="D708" s="275">
        <v>137</v>
      </c>
      <c r="E708" s="275">
        <v>9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</row>
    <row r="709" customFormat="1" spans="1:230">
      <c r="A709" s="279" t="s">
        <v>1414</v>
      </c>
      <c r="B709" s="284" t="s">
        <v>210</v>
      </c>
      <c r="C709" s="289"/>
      <c r="D709" s="275"/>
      <c r="E709" s="27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</row>
    <row r="710" s="260" customFormat="1" spans="1:24">
      <c r="A710" s="279" t="s">
        <v>1415</v>
      </c>
      <c r="B710" s="284" t="s">
        <v>212</v>
      </c>
      <c r="C710" s="289"/>
      <c r="D710" s="275"/>
      <c r="E710" s="27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customFormat="1" spans="1:230">
      <c r="A711" s="279" t="s">
        <v>1416</v>
      </c>
      <c r="B711" s="284" t="s">
        <v>309</v>
      </c>
      <c r="C711" s="289"/>
      <c r="D711" s="275"/>
      <c r="E711" s="27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</row>
    <row r="712" s="260" customFormat="1" spans="1:24">
      <c r="A712" s="279" t="s">
        <v>1417</v>
      </c>
      <c r="B712" s="284" t="s">
        <v>1418</v>
      </c>
      <c r="C712" s="289"/>
      <c r="D712" s="275"/>
      <c r="E712" s="27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customFormat="1" spans="1:230">
      <c r="A713" s="279" t="s">
        <v>1419</v>
      </c>
      <c r="B713" s="284" t="s">
        <v>1420</v>
      </c>
      <c r="C713" s="289"/>
      <c r="D713" s="275"/>
      <c r="E713" s="27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</row>
    <row r="714" s="259" customFormat="1" spans="1:24">
      <c r="A714" s="279" t="s">
        <v>1421</v>
      </c>
      <c r="B714" s="284" t="s">
        <v>226</v>
      </c>
      <c r="C714" s="289"/>
      <c r="D714" s="275"/>
      <c r="E714" s="27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="260" customFormat="1" spans="1:24">
      <c r="A715" s="279" t="s">
        <v>1422</v>
      </c>
      <c r="B715" s="284" t="s">
        <v>1423</v>
      </c>
      <c r="C715" s="289"/>
      <c r="D715" s="275"/>
      <c r="E715" s="27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="1" customFormat="1" spans="1:5">
      <c r="A716" s="276" t="s">
        <v>1424</v>
      </c>
      <c r="B716" s="293" t="s">
        <v>1425</v>
      </c>
      <c r="C716" s="278">
        <f>SUM(C717)</f>
        <v>0</v>
      </c>
      <c r="D716" s="275"/>
      <c r="E716" s="275"/>
    </row>
    <row r="717" s="1" customFormat="1" spans="1:5">
      <c r="A717" s="279" t="s">
        <v>1426</v>
      </c>
      <c r="B717" s="284" t="s">
        <v>1427</v>
      </c>
      <c r="C717" s="289"/>
      <c r="D717" s="275"/>
      <c r="E717" s="275"/>
    </row>
    <row r="718" s="1" customFormat="1" spans="1:5">
      <c r="A718" s="276" t="s">
        <v>1428</v>
      </c>
      <c r="B718" s="300" t="s">
        <v>1429</v>
      </c>
      <c r="C718" s="278">
        <f>SUM(C719)</f>
        <v>36</v>
      </c>
      <c r="D718" s="275"/>
      <c r="E718" s="275"/>
    </row>
    <row r="719" s="1" customFormat="1" spans="1:5">
      <c r="A719" s="279" t="s">
        <v>1430</v>
      </c>
      <c r="B719" s="301" t="s">
        <v>1431</v>
      </c>
      <c r="C719" s="289">
        <v>36</v>
      </c>
      <c r="D719" s="275"/>
      <c r="E719" s="275">
        <v>36</v>
      </c>
    </row>
    <row r="720" customFormat="1" spans="1:230">
      <c r="A720" s="273" t="s">
        <v>1432</v>
      </c>
      <c r="B720" s="302" t="s">
        <v>183</v>
      </c>
      <c r="C720" s="275">
        <f>SUM(C721,C731,C735,C744,C751,C758,C764,C767,C770,C771,C772,C778,C779,C780,C791)</f>
        <v>5134</v>
      </c>
      <c r="D720" s="275"/>
      <c r="E720" s="27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</row>
    <row r="721" customFormat="1" spans="1:230">
      <c r="A721" s="276" t="s">
        <v>1433</v>
      </c>
      <c r="B721" s="300" t="s">
        <v>1434</v>
      </c>
      <c r="C721" s="278">
        <f>SUM(C722:C730)</f>
        <v>0</v>
      </c>
      <c r="D721" s="275"/>
      <c r="E721" s="27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</row>
    <row r="722" customFormat="1" spans="1:230">
      <c r="A722" s="279" t="s">
        <v>1435</v>
      </c>
      <c r="B722" s="301" t="s">
        <v>208</v>
      </c>
      <c r="C722" s="289"/>
      <c r="D722" s="275"/>
      <c r="E722" s="27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</row>
    <row r="723" customFormat="1" spans="1:230">
      <c r="A723" s="279" t="s">
        <v>1436</v>
      </c>
      <c r="B723" s="301" t="s">
        <v>210</v>
      </c>
      <c r="C723" s="289"/>
      <c r="D723" s="275"/>
      <c r="E723" s="27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</row>
    <row r="724" customFormat="1" spans="1:230">
      <c r="A724" s="279" t="s">
        <v>1437</v>
      </c>
      <c r="B724" s="301" t="s">
        <v>212</v>
      </c>
      <c r="C724" s="289"/>
      <c r="D724" s="275"/>
      <c r="E724" s="27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</row>
    <row r="725" s="260" customFormat="1" spans="1:24">
      <c r="A725" s="279" t="s">
        <v>1438</v>
      </c>
      <c r="B725" s="301" t="s">
        <v>1439</v>
      </c>
      <c r="C725" s="289"/>
      <c r="D725" s="275"/>
      <c r="E725" s="27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customFormat="1" spans="1:230">
      <c r="A726" s="279" t="s">
        <v>1440</v>
      </c>
      <c r="B726" s="301" t="s">
        <v>1441</v>
      </c>
      <c r="C726" s="289"/>
      <c r="D726" s="275"/>
      <c r="E726" s="27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</row>
    <row r="727" customFormat="1" spans="1:230">
      <c r="A727" s="279" t="s">
        <v>1442</v>
      </c>
      <c r="B727" s="301" t="s">
        <v>1443</v>
      </c>
      <c r="C727" s="289"/>
      <c r="D727" s="275"/>
      <c r="E727" s="27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</row>
    <row r="728" customFormat="1" spans="1:230">
      <c r="A728" s="279" t="s">
        <v>1444</v>
      </c>
      <c r="B728" s="301" t="s">
        <v>1445</v>
      </c>
      <c r="C728" s="289"/>
      <c r="D728" s="275"/>
      <c r="E728" s="27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</row>
    <row r="729" s="260" customFormat="1" spans="1:24">
      <c r="A729" s="279" t="s">
        <v>1446</v>
      </c>
      <c r="B729" s="301" t="s">
        <v>1447</v>
      </c>
      <c r="C729" s="289"/>
      <c r="D729" s="275"/>
      <c r="E729" s="27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customFormat="1" spans="1:230">
      <c r="A730" s="279" t="s">
        <v>1448</v>
      </c>
      <c r="B730" s="301" t="s">
        <v>1449</v>
      </c>
      <c r="C730" s="289"/>
      <c r="D730" s="275"/>
      <c r="E730" s="27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</row>
    <row r="731" customFormat="1" spans="1:230">
      <c r="A731" s="276" t="s">
        <v>1450</v>
      </c>
      <c r="B731" s="300" t="s">
        <v>1451</v>
      </c>
      <c r="C731" s="278">
        <f>SUM(C732:C734)</f>
        <v>0</v>
      </c>
      <c r="D731" s="275"/>
      <c r="E731" s="27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</row>
    <row r="732" customFormat="1" spans="1:230">
      <c r="A732" s="279" t="s">
        <v>1452</v>
      </c>
      <c r="B732" s="301" t="s">
        <v>1453</v>
      </c>
      <c r="C732" s="298"/>
      <c r="D732" s="275"/>
      <c r="E732" s="27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</row>
    <row r="733" customFormat="1" spans="1:230">
      <c r="A733" s="279" t="s">
        <v>1454</v>
      </c>
      <c r="B733" s="301" t="s">
        <v>1455</v>
      </c>
      <c r="C733" s="298"/>
      <c r="D733" s="275"/>
      <c r="E733" s="27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</row>
    <row r="734" customFormat="1" spans="1:230">
      <c r="A734" s="279" t="s">
        <v>1456</v>
      </c>
      <c r="B734" s="301" t="s">
        <v>1457</v>
      </c>
      <c r="C734" s="298"/>
      <c r="D734" s="275"/>
      <c r="E734" s="27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</row>
    <row r="735" customFormat="1" spans="1:230">
      <c r="A735" s="276" t="s">
        <v>1458</v>
      </c>
      <c r="B735" s="300" t="s">
        <v>1459</v>
      </c>
      <c r="C735" s="278">
        <f>SUM(C736:C743)</f>
        <v>4930</v>
      </c>
      <c r="D735" s="275"/>
      <c r="E735" s="27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</row>
    <row r="736" customFormat="1" spans="1:230">
      <c r="A736" s="279" t="s">
        <v>1460</v>
      </c>
      <c r="B736" s="301" t="s">
        <v>1461</v>
      </c>
      <c r="C736" s="290">
        <v>31</v>
      </c>
      <c r="D736" s="275"/>
      <c r="E736" s="275">
        <v>31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</row>
    <row r="737" s="260" customFormat="1" spans="1:24">
      <c r="A737" s="279" t="s">
        <v>1462</v>
      </c>
      <c r="B737" s="301" t="s">
        <v>1463</v>
      </c>
      <c r="C737" s="298">
        <v>4899</v>
      </c>
      <c r="D737" s="275"/>
      <c r="E737" s="275">
        <v>4899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customFormat="1" spans="1:230">
      <c r="A738" s="279" t="s">
        <v>1464</v>
      </c>
      <c r="B738" s="301" t="s">
        <v>1465</v>
      </c>
      <c r="C738" s="298"/>
      <c r="D738" s="275"/>
      <c r="E738" s="27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</row>
    <row r="739" customFormat="1" spans="1:230">
      <c r="A739" s="279" t="s">
        <v>1466</v>
      </c>
      <c r="B739" s="301" t="s">
        <v>1467</v>
      </c>
      <c r="C739" s="298"/>
      <c r="D739" s="275"/>
      <c r="E739" s="27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</row>
    <row r="740" customFormat="1" spans="1:230">
      <c r="A740" s="279" t="s">
        <v>1468</v>
      </c>
      <c r="B740" s="301" t="s">
        <v>1469</v>
      </c>
      <c r="C740" s="298"/>
      <c r="D740" s="275"/>
      <c r="E740" s="27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</row>
    <row r="741" customFormat="1" spans="1:230">
      <c r="A741" s="279" t="s">
        <v>1470</v>
      </c>
      <c r="B741" s="301" t="s">
        <v>1471</v>
      </c>
      <c r="C741" s="298"/>
      <c r="D741" s="275"/>
      <c r="E741" s="27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</row>
    <row r="742" s="260" customFormat="1" spans="1:24">
      <c r="A742" s="279" t="s">
        <v>1472</v>
      </c>
      <c r="B742" s="301" t="s">
        <v>1473</v>
      </c>
      <c r="C742" s="298"/>
      <c r="D742" s="275"/>
      <c r="E742" s="27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customFormat="1" spans="1:230">
      <c r="A743" s="279" t="s">
        <v>1474</v>
      </c>
      <c r="B743" s="301" t="s">
        <v>1475</v>
      </c>
      <c r="C743" s="298"/>
      <c r="D743" s="275"/>
      <c r="E743" s="27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</row>
    <row r="744" customFormat="1" spans="1:230">
      <c r="A744" s="276" t="s">
        <v>1476</v>
      </c>
      <c r="B744" s="300" t="s">
        <v>1477</v>
      </c>
      <c r="C744" s="278">
        <f>SUM(C745:C750)</f>
        <v>0</v>
      </c>
      <c r="D744" s="275"/>
      <c r="E744" s="27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</row>
    <row r="745" customFormat="1" spans="1:230">
      <c r="A745" s="279" t="s">
        <v>1478</v>
      </c>
      <c r="B745" s="301" t="s">
        <v>1479</v>
      </c>
      <c r="C745" s="298"/>
      <c r="D745" s="275"/>
      <c r="E745" s="27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</row>
    <row r="746" customFormat="1" spans="1:230">
      <c r="A746" s="279" t="s">
        <v>1480</v>
      </c>
      <c r="B746" s="301" t="s">
        <v>1481</v>
      </c>
      <c r="C746" s="298"/>
      <c r="D746" s="275"/>
      <c r="E746" s="27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</row>
    <row r="747" customFormat="1" spans="1:230">
      <c r="A747" s="279" t="s">
        <v>1482</v>
      </c>
      <c r="B747" s="301" t="s">
        <v>1483</v>
      </c>
      <c r="C747" s="298"/>
      <c r="D747" s="275"/>
      <c r="E747" s="27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</row>
    <row r="748" customFormat="1" spans="1:230">
      <c r="A748" s="279" t="s">
        <v>1484</v>
      </c>
      <c r="B748" s="301" t="s">
        <v>1485</v>
      </c>
      <c r="C748" s="298"/>
      <c r="D748" s="275"/>
      <c r="E748" s="27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</row>
    <row r="749" s="260" customFormat="1" spans="1:24">
      <c r="A749" s="279" t="s">
        <v>1486</v>
      </c>
      <c r="B749" s="301" t="s">
        <v>1487</v>
      </c>
      <c r="C749" s="298"/>
      <c r="D749" s="275"/>
      <c r="E749" s="27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customFormat="1" spans="1:230">
      <c r="A750" s="279" t="s">
        <v>1488</v>
      </c>
      <c r="B750" s="301" t="s">
        <v>1489</v>
      </c>
      <c r="C750" s="298"/>
      <c r="D750" s="275"/>
      <c r="E750" s="27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</row>
    <row r="751" customFormat="1" spans="1:230">
      <c r="A751" s="276" t="s">
        <v>1490</v>
      </c>
      <c r="B751" s="300" t="s">
        <v>1491</v>
      </c>
      <c r="C751" s="278">
        <f>SUM(C752:C757)</f>
        <v>0</v>
      </c>
      <c r="D751" s="275"/>
      <c r="E751" s="27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</row>
    <row r="752" customFormat="1" spans="1:230">
      <c r="A752" s="279" t="s">
        <v>1492</v>
      </c>
      <c r="B752" s="301" t="s">
        <v>1493</v>
      </c>
      <c r="C752" s="289"/>
      <c r="D752" s="275"/>
      <c r="E752" s="27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</row>
    <row r="753" customFormat="1" spans="1:230">
      <c r="A753" s="279" t="s">
        <v>1494</v>
      </c>
      <c r="B753" s="301" t="s">
        <v>1495</v>
      </c>
      <c r="C753" s="289"/>
      <c r="D753" s="275"/>
      <c r="E753" s="27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</row>
    <row r="754" customFormat="1" spans="1:230">
      <c r="A754" s="279" t="s">
        <v>1496</v>
      </c>
      <c r="B754" s="301" t="s">
        <v>1497</v>
      </c>
      <c r="C754" s="289"/>
      <c r="D754" s="275"/>
      <c r="E754" s="27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</row>
    <row r="755" s="260" customFormat="1" spans="1:24">
      <c r="A755" s="279" t="s">
        <v>1498</v>
      </c>
      <c r="B755" s="301" t="s">
        <v>1499</v>
      </c>
      <c r="C755" s="289"/>
      <c r="D755" s="275"/>
      <c r="E755" s="27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customFormat="1" spans="1:230">
      <c r="A756" s="279" t="s">
        <v>1500</v>
      </c>
      <c r="B756" s="301" t="s">
        <v>1501</v>
      </c>
      <c r="C756" s="289"/>
      <c r="D756" s="275"/>
      <c r="E756" s="27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</row>
    <row r="757" customFormat="1" spans="1:230">
      <c r="A757" s="279" t="s">
        <v>1502</v>
      </c>
      <c r="B757" s="301" t="s">
        <v>1503</v>
      </c>
      <c r="C757" s="289"/>
      <c r="D757" s="275"/>
      <c r="E757" s="27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</row>
    <row r="758" s="260" customFormat="1" spans="1:24">
      <c r="A758" s="276" t="s">
        <v>1504</v>
      </c>
      <c r="B758" s="300" t="s">
        <v>1505</v>
      </c>
      <c r="C758" s="278">
        <f>SUM(C759:C763)</f>
        <v>0</v>
      </c>
      <c r="D758" s="275"/>
      <c r="E758" s="27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customFormat="1" spans="1:230">
      <c r="A759" s="279" t="s">
        <v>1506</v>
      </c>
      <c r="B759" s="301" t="s">
        <v>1507</v>
      </c>
      <c r="C759" s="289"/>
      <c r="D759" s="275"/>
      <c r="E759" s="27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</row>
    <row r="760" customFormat="1" spans="1:230">
      <c r="A760" s="279" t="s">
        <v>1508</v>
      </c>
      <c r="B760" s="301" t="s">
        <v>1509</v>
      </c>
      <c r="C760" s="289"/>
      <c r="D760" s="275"/>
      <c r="E760" s="27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</row>
    <row r="761" s="260" customFormat="1" spans="1:24">
      <c r="A761" s="279" t="s">
        <v>1510</v>
      </c>
      <c r="B761" s="301" t="s">
        <v>1511</v>
      </c>
      <c r="C761" s="289"/>
      <c r="D761" s="275"/>
      <c r="E761" s="27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="260" customFormat="1" spans="1:24">
      <c r="A762" s="279" t="s">
        <v>1512</v>
      </c>
      <c r="B762" s="301" t="s">
        <v>1513</v>
      </c>
      <c r="C762" s="289"/>
      <c r="D762" s="275"/>
      <c r="E762" s="27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="260" customFormat="1" spans="1:24">
      <c r="A763" s="279" t="s">
        <v>1514</v>
      </c>
      <c r="B763" s="301" t="s">
        <v>1515</v>
      </c>
      <c r="C763" s="289"/>
      <c r="D763" s="275"/>
      <c r="E763" s="27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customFormat="1" spans="1:230">
      <c r="A764" s="276" t="s">
        <v>1516</v>
      </c>
      <c r="B764" s="300" t="s">
        <v>1517</v>
      </c>
      <c r="C764" s="278">
        <f>SUM(C765:C766)</f>
        <v>0</v>
      </c>
      <c r="D764" s="275"/>
      <c r="E764" s="27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</row>
    <row r="765" customFormat="1" spans="1:230">
      <c r="A765" s="279" t="s">
        <v>1518</v>
      </c>
      <c r="B765" s="301" t="s">
        <v>1519</v>
      </c>
      <c r="C765" s="289"/>
      <c r="D765" s="275"/>
      <c r="E765" s="27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</row>
    <row r="766" customFormat="1" spans="1:230">
      <c r="A766" s="279" t="s">
        <v>1520</v>
      </c>
      <c r="B766" s="301" t="s">
        <v>1521</v>
      </c>
      <c r="C766" s="289"/>
      <c r="D766" s="275"/>
      <c r="E766" s="27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</row>
    <row r="767" customFormat="1" spans="1:230">
      <c r="A767" s="276" t="s">
        <v>1522</v>
      </c>
      <c r="B767" s="300" t="s">
        <v>1523</v>
      </c>
      <c r="C767" s="278">
        <f>SUM(C768:C769)</f>
        <v>0</v>
      </c>
      <c r="D767" s="275"/>
      <c r="E767" s="27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</row>
    <row r="768" customFormat="1" spans="1:230">
      <c r="A768" s="279" t="s">
        <v>1524</v>
      </c>
      <c r="B768" s="301" t="s">
        <v>1525</v>
      </c>
      <c r="C768" s="289"/>
      <c r="D768" s="275"/>
      <c r="E768" s="27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</row>
    <row r="769" s="260" customFormat="1" spans="1:24">
      <c r="A769" s="279" t="s">
        <v>1526</v>
      </c>
      <c r="B769" s="301" t="s">
        <v>1527</v>
      </c>
      <c r="C769" s="289"/>
      <c r="D769" s="275"/>
      <c r="E769" s="27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="260" customFormat="1" spans="1:24">
      <c r="A770" s="303" t="s">
        <v>1528</v>
      </c>
      <c r="B770" s="304" t="s">
        <v>1529</v>
      </c>
      <c r="C770" s="305"/>
      <c r="D770" s="275"/>
      <c r="E770" s="27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="260" customFormat="1" spans="1:24">
      <c r="A771" s="303" t="s">
        <v>1530</v>
      </c>
      <c r="B771" s="304" t="s">
        <v>1531</v>
      </c>
      <c r="C771" s="305">
        <v>100</v>
      </c>
      <c r="D771" s="275"/>
      <c r="E771" s="275">
        <v>100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customFormat="1" spans="1:230">
      <c r="A772" s="276" t="s">
        <v>1532</v>
      </c>
      <c r="B772" s="300" t="s">
        <v>1533</v>
      </c>
      <c r="C772" s="278">
        <f>SUM(C773:C777)</f>
        <v>0</v>
      </c>
      <c r="D772" s="275"/>
      <c r="E772" s="27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</row>
    <row r="773" customFormat="1" spans="1:230">
      <c r="A773" s="279" t="s">
        <v>1534</v>
      </c>
      <c r="B773" s="301" t="s">
        <v>1535</v>
      </c>
      <c r="C773" s="289"/>
      <c r="D773" s="275"/>
      <c r="E773" s="27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</row>
    <row r="774" customFormat="1" spans="1:230">
      <c r="A774" s="279" t="s">
        <v>1536</v>
      </c>
      <c r="B774" s="301" t="s">
        <v>1537</v>
      </c>
      <c r="C774" s="289"/>
      <c r="D774" s="275"/>
      <c r="E774" s="27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</row>
    <row r="775" customFormat="1" spans="1:230">
      <c r="A775" s="279" t="s">
        <v>1538</v>
      </c>
      <c r="B775" s="301" t="s">
        <v>1539</v>
      </c>
      <c r="C775" s="289"/>
      <c r="D775" s="275"/>
      <c r="E775" s="27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</row>
    <row r="776" customFormat="1" spans="1:230">
      <c r="A776" s="279" t="s">
        <v>1540</v>
      </c>
      <c r="B776" s="301" t="s">
        <v>1541</v>
      </c>
      <c r="C776" s="289"/>
      <c r="D776" s="275"/>
      <c r="E776" s="27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</row>
    <row r="777" customFormat="1" spans="1:230">
      <c r="A777" s="279" t="s">
        <v>1542</v>
      </c>
      <c r="B777" s="301" t="s">
        <v>1543</v>
      </c>
      <c r="C777" s="289"/>
      <c r="D777" s="275"/>
      <c r="E777" s="27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</row>
    <row r="778" customFormat="1" spans="1:230">
      <c r="A778" s="303" t="s">
        <v>1544</v>
      </c>
      <c r="B778" s="304" t="s">
        <v>1545</v>
      </c>
      <c r="C778" s="305"/>
      <c r="D778" s="275"/>
      <c r="E778" s="27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</row>
    <row r="779" customFormat="1" spans="1:230">
      <c r="A779" s="303" t="s">
        <v>1546</v>
      </c>
      <c r="B779" s="304" t="s">
        <v>1547</v>
      </c>
      <c r="C779" s="305"/>
      <c r="D779" s="275"/>
      <c r="E779" s="27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</row>
    <row r="780" customFormat="1" spans="1:230">
      <c r="A780" s="276" t="s">
        <v>1548</v>
      </c>
      <c r="B780" s="300" t="s">
        <v>1549</v>
      </c>
      <c r="C780" s="278">
        <f>SUM(C781:C790)</f>
        <v>104</v>
      </c>
      <c r="D780" s="275"/>
      <c r="E780" s="27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</row>
    <row r="781" customFormat="1" spans="1:230">
      <c r="A781" s="279" t="s">
        <v>1550</v>
      </c>
      <c r="B781" s="301" t="s">
        <v>208</v>
      </c>
      <c r="C781" s="289"/>
      <c r="D781" s="275"/>
      <c r="E781" s="27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</row>
    <row r="782" customFormat="1" spans="1:230">
      <c r="A782" s="279" t="s">
        <v>1551</v>
      </c>
      <c r="B782" s="301" t="s">
        <v>210</v>
      </c>
      <c r="C782" s="289"/>
      <c r="D782" s="275"/>
      <c r="E782" s="27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</row>
    <row r="783" customFormat="1" spans="1:230">
      <c r="A783" s="279" t="s">
        <v>1552</v>
      </c>
      <c r="B783" s="301" t="s">
        <v>212</v>
      </c>
      <c r="C783" s="289"/>
      <c r="D783" s="275"/>
      <c r="E783" s="27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</row>
    <row r="784" customFormat="1" spans="1:230">
      <c r="A784" s="279" t="s">
        <v>1553</v>
      </c>
      <c r="B784" s="301" t="s">
        <v>1554</v>
      </c>
      <c r="C784" s="289"/>
      <c r="D784" s="275"/>
      <c r="E784" s="27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</row>
    <row r="785" customFormat="1" spans="1:230">
      <c r="A785" s="279" t="s">
        <v>1555</v>
      </c>
      <c r="B785" s="301" t="s">
        <v>1556</v>
      </c>
      <c r="C785" s="289"/>
      <c r="D785" s="275"/>
      <c r="E785" s="27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</row>
    <row r="786" s="260" customFormat="1" ht="21" customHeight="1" spans="1:24">
      <c r="A786" s="279" t="s">
        <v>1557</v>
      </c>
      <c r="B786" s="301" t="s">
        <v>1558</v>
      </c>
      <c r="C786" s="289"/>
      <c r="D786" s="275"/>
      <c r="E786" s="27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="259" customFormat="1" spans="1:24">
      <c r="A787" s="279" t="s">
        <v>1559</v>
      </c>
      <c r="B787" s="301" t="s">
        <v>309</v>
      </c>
      <c r="C787" s="289"/>
      <c r="D787" s="275"/>
      <c r="E787" s="27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="260" customFormat="1" spans="1:24">
      <c r="A788" s="279" t="s">
        <v>1560</v>
      </c>
      <c r="B788" s="301" t="s">
        <v>1561</v>
      </c>
      <c r="C788" s="289"/>
      <c r="D788" s="275"/>
      <c r="E788" s="27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="1" customFormat="1" spans="1:5">
      <c r="A789" s="279" t="s">
        <v>1562</v>
      </c>
      <c r="B789" s="301" t="s">
        <v>226</v>
      </c>
      <c r="C789" s="289">
        <v>104</v>
      </c>
      <c r="D789" s="275">
        <v>103.64</v>
      </c>
      <c r="E789" s="275"/>
    </row>
    <row r="790" s="1" customFormat="1" spans="1:5">
      <c r="A790" s="279" t="s">
        <v>1563</v>
      </c>
      <c r="B790" s="301" t="s">
        <v>1564</v>
      </c>
      <c r="C790" s="289"/>
      <c r="D790" s="275"/>
      <c r="E790" s="275"/>
    </row>
    <row r="791" s="1" customFormat="1" spans="1:5">
      <c r="A791" s="276" t="s">
        <v>1565</v>
      </c>
      <c r="B791" s="300" t="s">
        <v>1566</v>
      </c>
      <c r="C791" s="278">
        <f>SUM(C792)</f>
        <v>0</v>
      </c>
      <c r="D791" s="275"/>
      <c r="E791" s="275"/>
    </row>
    <row r="792" s="1" customFormat="1" spans="1:5">
      <c r="A792" s="279" t="s">
        <v>1567</v>
      </c>
      <c r="B792" s="301" t="s">
        <v>1568</v>
      </c>
      <c r="C792" s="289"/>
      <c r="D792" s="275"/>
      <c r="E792" s="275"/>
    </row>
    <row r="793" s="1" customFormat="1" spans="1:5">
      <c r="A793" s="273" t="s">
        <v>1569</v>
      </c>
      <c r="B793" s="302" t="s">
        <v>184</v>
      </c>
      <c r="C793" s="275">
        <f>SUM(C794,C805,C806,C809,C811,C813)</f>
        <v>20420</v>
      </c>
      <c r="D793" s="275"/>
      <c r="E793" s="275"/>
    </row>
    <row r="794" s="1" customFormat="1" spans="1:5">
      <c r="A794" s="276" t="s">
        <v>1570</v>
      </c>
      <c r="B794" s="300" t="s">
        <v>1571</v>
      </c>
      <c r="C794" s="278">
        <f>SUM(C795:C804)</f>
        <v>4219</v>
      </c>
      <c r="D794" s="275"/>
      <c r="E794" s="275"/>
    </row>
    <row r="795" customFormat="1" spans="1:230">
      <c r="A795" s="279" t="s">
        <v>1572</v>
      </c>
      <c r="B795" s="301" t="s">
        <v>208</v>
      </c>
      <c r="C795" s="289">
        <v>867</v>
      </c>
      <c r="D795" s="275">
        <v>543</v>
      </c>
      <c r="E795" s="275">
        <f>C795-D795</f>
        <v>324</v>
      </c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</row>
    <row r="796" customFormat="1" spans="1:230">
      <c r="A796" s="279" t="s">
        <v>1573</v>
      </c>
      <c r="B796" s="301" t="s">
        <v>210</v>
      </c>
      <c r="C796" s="289"/>
      <c r="D796" s="275"/>
      <c r="E796" s="27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</row>
    <row r="797" customFormat="1" spans="1:230">
      <c r="A797" s="279" t="s">
        <v>1574</v>
      </c>
      <c r="B797" s="301" t="s">
        <v>212</v>
      </c>
      <c r="C797" s="289"/>
      <c r="D797" s="275"/>
      <c r="E797" s="27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</row>
    <row r="798" customFormat="1" spans="1:230">
      <c r="A798" s="279" t="s">
        <v>1575</v>
      </c>
      <c r="B798" s="301" t="s">
        <v>1576</v>
      </c>
      <c r="C798" s="289"/>
      <c r="D798" s="275"/>
      <c r="E798" s="27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</row>
    <row r="799" s="260" customFormat="1" spans="1:24">
      <c r="A799" s="279" t="s">
        <v>1577</v>
      </c>
      <c r="B799" s="301" t="s">
        <v>1578</v>
      </c>
      <c r="C799" s="289"/>
      <c r="D799" s="275"/>
      <c r="E799" s="27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="260" customFormat="1" spans="1:24">
      <c r="A800" s="279" t="s">
        <v>1579</v>
      </c>
      <c r="B800" s="301" t="s">
        <v>1580</v>
      </c>
      <c r="C800" s="289"/>
      <c r="D800" s="275"/>
      <c r="E800" s="27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customFormat="1" spans="1:230">
      <c r="A801" s="279" t="s">
        <v>1581</v>
      </c>
      <c r="B801" s="301" t="s">
        <v>1582</v>
      </c>
      <c r="C801" s="289"/>
      <c r="D801" s="275"/>
      <c r="E801" s="27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</row>
    <row r="802" customFormat="1" spans="1:230">
      <c r="A802" s="279" t="s">
        <v>1583</v>
      </c>
      <c r="B802" s="301" t="s">
        <v>1584</v>
      </c>
      <c r="C802" s="289"/>
      <c r="D802" s="275"/>
      <c r="E802" s="27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</row>
    <row r="803" s="260" customFormat="1" spans="1:24">
      <c r="A803" s="279" t="s">
        <v>1585</v>
      </c>
      <c r="B803" s="301" t="s">
        <v>1586</v>
      </c>
      <c r="C803" s="289"/>
      <c r="D803" s="275"/>
      <c r="E803" s="27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="260" customFormat="1" spans="1:24">
      <c r="A804" s="279" t="s">
        <v>1587</v>
      </c>
      <c r="B804" s="301" t="s">
        <v>1588</v>
      </c>
      <c r="C804" s="289">
        <v>3352</v>
      </c>
      <c r="D804" s="275"/>
      <c r="E804" s="275">
        <v>3352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="260" customFormat="1" spans="1:24">
      <c r="A805" s="303" t="s">
        <v>1589</v>
      </c>
      <c r="B805" s="304" t="s">
        <v>1590</v>
      </c>
      <c r="C805" s="305">
        <v>2001</v>
      </c>
      <c r="D805" s="275">
        <v>133.46</v>
      </c>
      <c r="E805" s="275">
        <f>C805-D805</f>
        <v>1867.54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="259" customFormat="1" spans="1:24">
      <c r="A806" s="276" t="s">
        <v>1591</v>
      </c>
      <c r="B806" s="300" t="s">
        <v>1592</v>
      </c>
      <c r="C806" s="278">
        <f>SUM(C807:C808)</f>
        <v>10994</v>
      </c>
      <c r="D806" s="275"/>
      <c r="E806" s="27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="260" customFormat="1" spans="1:24">
      <c r="A807" s="279" t="s">
        <v>1593</v>
      </c>
      <c r="B807" s="301" t="s">
        <v>1594</v>
      </c>
      <c r="C807" s="289"/>
      <c r="D807" s="275"/>
      <c r="E807" s="27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customFormat="1" spans="1:230">
      <c r="A808" s="279" t="s">
        <v>1595</v>
      </c>
      <c r="B808" s="301" t="s">
        <v>1596</v>
      </c>
      <c r="C808" s="289">
        <v>10994</v>
      </c>
      <c r="D808" s="275"/>
      <c r="E808" s="275">
        <v>10994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</row>
    <row r="809" customFormat="1" spans="1:230">
      <c r="A809" s="276" t="s">
        <v>1597</v>
      </c>
      <c r="B809" s="300" t="s">
        <v>1598</v>
      </c>
      <c r="C809" s="278">
        <f>SUM(C810)</f>
        <v>3206</v>
      </c>
      <c r="D809" s="275"/>
      <c r="E809" s="27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</row>
    <row r="810" customFormat="1" spans="1:230">
      <c r="A810" s="279" t="s">
        <v>1599</v>
      </c>
      <c r="B810" s="301" t="s">
        <v>1600</v>
      </c>
      <c r="C810" s="289">
        <v>3206</v>
      </c>
      <c r="D810" s="275">
        <v>916</v>
      </c>
      <c r="E810" s="275">
        <f>C810-D810</f>
        <v>2290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</row>
    <row r="811" customFormat="1" spans="1:230">
      <c r="A811" s="276" t="s">
        <v>1601</v>
      </c>
      <c r="B811" s="300" t="s">
        <v>1602</v>
      </c>
      <c r="C811" s="278">
        <f>SUM(C812)</f>
        <v>0</v>
      </c>
      <c r="D811" s="275"/>
      <c r="E811" s="27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</row>
    <row r="812" customFormat="1" spans="1:230">
      <c r="A812" s="279" t="s">
        <v>1603</v>
      </c>
      <c r="B812" s="301" t="s">
        <v>1604</v>
      </c>
      <c r="C812" s="289"/>
      <c r="D812" s="275"/>
      <c r="E812" s="27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</row>
    <row r="813" customFormat="1" spans="1:230">
      <c r="A813" s="276" t="s">
        <v>1605</v>
      </c>
      <c r="B813" s="300" t="s">
        <v>1606</v>
      </c>
      <c r="C813" s="278">
        <f>SUM(C814)</f>
        <v>0</v>
      </c>
      <c r="D813" s="275"/>
      <c r="E813" s="27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</row>
    <row r="814" customFormat="1" spans="1:230">
      <c r="A814" s="279" t="s">
        <v>1607</v>
      </c>
      <c r="B814" s="301" t="s">
        <v>1608</v>
      </c>
      <c r="C814" s="289"/>
      <c r="D814" s="275"/>
      <c r="E814" s="27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</row>
    <row r="815" customFormat="1" spans="1:230">
      <c r="A815" s="273" t="s">
        <v>1609</v>
      </c>
      <c r="B815" s="302" t="s">
        <v>185</v>
      </c>
      <c r="C815" s="275">
        <f>SUM(C816,C842,C864,C892,C903,C910,C916,C919)</f>
        <v>4601</v>
      </c>
      <c r="D815" s="275"/>
      <c r="E815" s="27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</row>
    <row r="816" customFormat="1" spans="1:230">
      <c r="A816" s="276" t="s">
        <v>1610</v>
      </c>
      <c r="B816" s="300" t="s">
        <v>1611</v>
      </c>
      <c r="C816" s="278">
        <f>SUM(C817:C841)</f>
        <v>4264</v>
      </c>
      <c r="D816" s="275"/>
      <c r="E816" s="27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</row>
    <row r="817" customFormat="1" spans="1:230">
      <c r="A817" s="279" t="s">
        <v>1612</v>
      </c>
      <c r="B817" s="301" t="s">
        <v>208</v>
      </c>
      <c r="C817" s="290">
        <v>312</v>
      </c>
      <c r="D817" s="275">
        <v>162</v>
      </c>
      <c r="E817" s="275">
        <f>C817-D817</f>
        <v>150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</row>
    <row r="818" customFormat="1" spans="1:230">
      <c r="A818" s="279" t="s">
        <v>1613</v>
      </c>
      <c r="B818" s="301" t="s">
        <v>210</v>
      </c>
      <c r="C818" s="290"/>
      <c r="D818" s="275"/>
      <c r="E818" s="27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</row>
    <row r="819" customFormat="1" spans="1:230">
      <c r="A819" s="279" t="s">
        <v>1614</v>
      </c>
      <c r="B819" s="301" t="s">
        <v>212</v>
      </c>
      <c r="C819" s="290"/>
      <c r="D819" s="275"/>
      <c r="E819" s="27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</row>
    <row r="820" customFormat="1" spans="1:230">
      <c r="A820" s="279" t="s">
        <v>1615</v>
      </c>
      <c r="B820" s="301" t="s">
        <v>226</v>
      </c>
      <c r="C820" s="290"/>
      <c r="D820" s="275"/>
      <c r="E820" s="27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</row>
    <row r="821" customFormat="1" spans="1:230">
      <c r="A821" s="279" t="s">
        <v>1616</v>
      </c>
      <c r="B821" s="301" t="s">
        <v>1617</v>
      </c>
      <c r="C821" s="290"/>
      <c r="D821" s="275"/>
      <c r="E821" s="27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</row>
    <row r="822" customFormat="1" spans="1:230">
      <c r="A822" s="279" t="s">
        <v>1618</v>
      </c>
      <c r="B822" s="301" t="s">
        <v>1619</v>
      </c>
      <c r="C822" s="290"/>
      <c r="D822" s="275"/>
      <c r="E822" s="27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</row>
    <row r="823" customFormat="1" spans="1:230">
      <c r="A823" s="279" t="s">
        <v>1620</v>
      </c>
      <c r="B823" s="301" t="s">
        <v>1621</v>
      </c>
      <c r="C823" s="290">
        <v>125</v>
      </c>
      <c r="D823" s="275"/>
      <c r="E823" s="275">
        <v>125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</row>
    <row r="824" customFormat="1" spans="1:230">
      <c r="A824" s="279" t="s">
        <v>1622</v>
      </c>
      <c r="B824" s="301" t="s">
        <v>1623</v>
      </c>
      <c r="C824" s="290"/>
      <c r="D824" s="275"/>
      <c r="E824" s="27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</row>
    <row r="825" customFormat="1" spans="1:230">
      <c r="A825" s="279" t="s">
        <v>1624</v>
      </c>
      <c r="B825" s="301" t="s">
        <v>1625</v>
      </c>
      <c r="C825" s="290"/>
      <c r="D825" s="275"/>
      <c r="E825" s="27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</row>
    <row r="826" customFormat="1" spans="1:230">
      <c r="A826" s="279" t="s">
        <v>1626</v>
      </c>
      <c r="B826" s="301" t="s">
        <v>1627</v>
      </c>
      <c r="C826" s="290"/>
      <c r="D826" s="275"/>
      <c r="E826" s="27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</row>
    <row r="827" customFormat="1" spans="1:230">
      <c r="A827" s="279" t="s">
        <v>1628</v>
      </c>
      <c r="B827" s="301" t="s">
        <v>1629</v>
      </c>
      <c r="C827" s="290"/>
      <c r="D827" s="275"/>
      <c r="E827" s="27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</row>
    <row r="828" customFormat="1" spans="1:230">
      <c r="A828" s="279" t="s">
        <v>1630</v>
      </c>
      <c r="B828" s="301" t="s">
        <v>1631</v>
      </c>
      <c r="C828" s="290"/>
      <c r="D828" s="275"/>
      <c r="E828" s="27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</row>
    <row r="829" customFormat="1" spans="1:230">
      <c r="A829" s="279" t="s">
        <v>1632</v>
      </c>
      <c r="B829" s="301" t="s">
        <v>1633</v>
      </c>
      <c r="C829" s="290">
        <v>50</v>
      </c>
      <c r="D829" s="275"/>
      <c r="E829" s="275">
        <v>50</v>
      </c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</row>
    <row r="830" customFormat="1" spans="1:230">
      <c r="A830" s="279" t="s">
        <v>1634</v>
      </c>
      <c r="B830" s="301" t="s">
        <v>1635</v>
      </c>
      <c r="C830" s="290"/>
      <c r="D830" s="275"/>
      <c r="E830" s="27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</row>
    <row r="831" customFormat="1" spans="1:230">
      <c r="A831" s="279" t="s">
        <v>1636</v>
      </c>
      <c r="B831" s="301" t="s">
        <v>1637</v>
      </c>
      <c r="C831" s="290"/>
      <c r="D831" s="275"/>
      <c r="E831" s="27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</row>
    <row r="832" customFormat="1" spans="1:230">
      <c r="A832" s="279" t="s">
        <v>1638</v>
      </c>
      <c r="B832" s="301" t="s">
        <v>1639</v>
      </c>
      <c r="C832" s="290">
        <v>9</v>
      </c>
      <c r="D832" s="275"/>
      <c r="E832" s="275">
        <v>9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</row>
    <row r="833" s="260" customFormat="1" spans="1:24">
      <c r="A833" s="279" t="s">
        <v>1640</v>
      </c>
      <c r="B833" s="301" t="s">
        <v>1641</v>
      </c>
      <c r="C833" s="290"/>
      <c r="D833" s="275"/>
      <c r="E833" s="27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customFormat="1" spans="1:230">
      <c r="A834" s="279" t="s">
        <v>1642</v>
      </c>
      <c r="B834" s="301" t="s">
        <v>1643</v>
      </c>
      <c r="C834" s="290"/>
      <c r="D834" s="275"/>
      <c r="E834" s="27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</row>
    <row r="835" customFormat="1" spans="1:230">
      <c r="A835" s="279" t="s">
        <v>1644</v>
      </c>
      <c r="B835" s="301" t="s">
        <v>1645</v>
      </c>
      <c r="C835" s="290"/>
      <c r="D835" s="275"/>
      <c r="E835" s="27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</row>
    <row r="836" customFormat="1" spans="1:230">
      <c r="A836" s="279" t="s">
        <v>1646</v>
      </c>
      <c r="B836" s="301" t="s">
        <v>1647</v>
      </c>
      <c r="C836" s="290"/>
      <c r="D836" s="275"/>
      <c r="E836" s="27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</row>
    <row r="837" customFormat="1" spans="1:230">
      <c r="A837" s="279" t="s">
        <v>1648</v>
      </c>
      <c r="B837" s="301" t="s">
        <v>1649</v>
      </c>
      <c r="C837" s="290"/>
      <c r="D837" s="275"/>
      <c r="E837" s="27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</row>
    <row r="838" customFormat="1" spans="1:230">
      <c r="A838" s="279" t="s">
        <v>1650</v>
      </c>
      <c r="B838" s="301" t="s">
        <v>1651</v>
      </c>
      <c r="C838" s="290"/>
      <c r="D838" s="275"/>
      <c r="E838" s="27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</row>
    <row r="839" customFormat="1" spans="1:230">
      <c r="A839" s="279" t="s">
        <v>1652</v>
      </c>
      <c r="B839" s="301" t="s">
        <v>1653</v>
      </c>
      <c r="C839" s="290"/>
      <c r="D839" s="275"/>
      <c r="E839" s="27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</row>
    <row r="840" customFormat="1" spans="1:230">
      <c r="A840" s="279" t="s">
        <v>1654</v>
      </c>
      <c r="B840" s="301" t="s">
        <v>1655</v>
      </c>
      <c r="C840" s="281">
        <v>2988</v>
      </c>
      <c r="D840" s="275"/>
      <c r="E840" s="275">
        <v>2988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</row>
    <row r="841" customFormat="1" spans="1:230">
      <c r="A841" s="279" t="s">
        <v>1656</v>
      </c>
      <c r="B841" s="301" t="s">
        <v>1657</v>
      </c>
      <c r="C841" s="281">
        <v>780</v>
      </c>
      <c r="D841" s="275"/>
      <c r="E841" s="275">
        <v>780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</row>
    <row r="842" customFormat="1" spans="1:230">
      <c r="A842" s="276" t="s">
        <v>1658</v>
      </c>
      <c r="B842" s="300" t="s">
        <v>1659</v>
      </c>
      <c r="C842" s="278">
        <f>SUM(C843:C863)</f>
        <v>112</v>
      </c>
      <c r="D842" s="275"/>
      <c r="E842" s="27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</row>
    <row r="843" customFormat="1" spans="1:230">
      <c r="A843" s="279" t="s">
        <v>1660</v>
      </c>
      <c r="B843" s="301" t="s">
        <v>208</v>
      </c>
      <c r="C843" s="289"/>
      <c r="D843" s="275"/>
      <c r="E843" s="27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</row>
    <row r="844" customFormat="1" spans="1:230">
      <c r="A844" s="279" t="s">
        <v>1661</v>
      </c>
      <c r="B844" s="301" t="s">
        <v>210</v>
      </c>
      <c r="C844" s="289"/>
      <c r="D844" s="275"/>
      <c r="E844" s="27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</row>
    <row r="845" customFormat="1" spans="1:230">
      <c r="A845" s="279" t="s">
        <v>1662</v>
      </c>
      <c r="B845" s="301" t="s">
        <v>212</v>
      </c>
      <c r="C845" s="289"/>
      <c r="D845" s="275"/>
      <c r="E845" s="27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</row>
    <row r="846" customFormat="1" spans="1:230">
      <c r="A846" s="279" t="s">
        <v>1663</v>
      </c>
      <c r="B846" s="301" t="s">
        <v>1664</v>
      </c>
      <c r="C846" s="290"/>
      <c r="D846" s="275"/>
      <c r="E846" s="27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</row>
    <row r="847" customFormat="1" spans="1:230">
      <c r="A847" s="279" t="s">
        <v>1665</v>
      </c>
      <c r="B847" s="301" t="s">
        <v>1666</v>
      </c>
      <c r="C847" s="281">
        <v>84</v>
      </c>
      <c r="D847" s="275"/>
      <c r="E847" s="275">
        <v>84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</row>
    <row r="848" customFormat="1" spans="1:230">
      <c r="A848" s="279" t="s">
        <v>1667</v>
      </c>
      <c r="B848" s="301" t="s">
        <v>1668</v>
      </c>
      <c r="C848" s="281"/>
      <c r="D848" s="275"/>
      <c r="E848" s="27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</row>
    <row r="849" customFormat="1" spans="1:230">
      <c r="A849" s="279" t="s">
        <v>1669</v>
      </c>
      <c r="B849" s="301" t="s">
        <v>1670</v>
      </c>
      <c r="C849" s="281">
        <v>13</v>
      </c>
      <c r="D849" s="275"/>
      <c r="E849" s="275">
        <v>13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</row>
    <row r="850" customFormat="1" spans="1:230">
      <c r="A850" s="279" t="s">
        <v>1671</v>
      </c>
      <c r="B850" s="301" t="s">
        <v>1672</v>
      </c>
      <c r="C850" s="290"/>
      <c r="D850" s="275"/>
      <c r="E850" s="27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</row>
    <row r="851" customFormat="1" spans="1:230">
      <c r="A851" s="279" t="s">
        <v>1673</v>
      </c>
      <c r="B851" s="301" t="s">
        <v>1674</v>
      </c>
      <c r="C851" s="290"/>
      <c r="D851" s="275"/>
      <c r="E851" s="27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</row>
    <row r="852" customFormat="1" spans="1:230">
      <c r="A852" s="279" t="s">
        <v>1675</v>
      </c>
      <c r="B852" s="301" t="s">
        <v>1676</v>
      </c>
      <c r="C852" s="290"/>
      <c r="D852" s="275"/>
      <c r="E852" s="27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</row>
    <row r="853" customFormat="1" spans="1:230">
      <c r="A853" s="279" t="s">
        <v>1677</v>
      </c>
      <c r="B853" s="301" t="s">
        <v>1678</v>
      </c>
      <c r="C853" s="290"/>
      <c r="D853" s="275"/>
      <c r="E853" s="27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</row>
    <row r="854" customFormat="1" spans="1:230">
      <c r="A854" s="279" t="s">
        <v>1679</v>
      </c>
      <c r="B854" s="301" t="s">
        <v>1680</v>
      </c>
      <c r="C854" s="290"/>
      <c r="D854" s="275"/>
      <c r="E854" s="27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</row>
    <row r="855" customFormat="1" spans="1:230">
      <c r="A855" s="279" t="s">
        <v>1681</v>
      </c>
      <c r="B855" s="301" t="s">
        <v>1682</v>
      </c>
      <c r="C855" s="290"/>
      <c r="D855" s="275"/>
      <c r="E855" s="27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</row>
    <row r="856" customFormat="1" spans="1:230">
      <c r="A856" s="279" t="s">
        <v>1683</v>
      </c>
      <c r="B856" s="301" t="s">
        <v>1684</v>
      </c>
      <c r="C856" s="290"/>
      <c r="D856" s="275"/>
      <c r="E856" s="27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</row>
    <row r="857" customFormat="1" spans="1:230">
      <c r="A857" s="279" t="s">
        <v>1685</v>
      </c>
      <c r="B857" s="301" t="s">
        <v>1686</v>
      </c>
      <c r="C857" s="290"/>
      <c r="D857" s="275"/>
      <c r="E857" s="27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</row>
    <row r="858" s="260" customFormat="1" spans="1:24">
      <c r="A858" s="279" t="s">
        <v>1687</v>
      </c>
      <c r="B858" s="301" t="s">
        <v>1688</v>
      </c>
      <c r="C858" s="290"/>
      <c r="D858" s="275"/>
      <c r="E858" s="27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customFormat="1" spans="1:230">
      <c r="A859" s="279" t="s">
        <v>1689</v>
      </c>
      <c r="B859" s="301" t="s">
        <v>1690</v>
      </c>
      <c r="C859" s="290"/>
      <c r="D859" s="275"/>
      <c r="E859" s="27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</row>
    <row r="860" customFormat="1" spans="1:230">
      <c r="A860" s="279" t="s">
        <v>1691</v>
      </c>
      <c r="B860" s="301" t="s">
        <v>1692</v>
      </c>
      <c r="C860" s="290">
        <v>15</v>
      </c>
      <c r="D860" s="275"/>
      <c r="E860" s="275">
        <v>15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</row>
    <row r="861" customFormat="1" spans="1:230">
      <c r="A861" s="279" t="s">
        <v>1693</v>
      </c>
      <c r="B861" s="301" t="s">
        <v>1694</v>
      </c>
      <c r="C861" s="290"/>
      <c r="D861" s="275"/>
      <c r="E861" s="27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</row>
    <row r="862" customFormat="1" spans="1:230">
      <c r="A862" s="279" t="s">
        <v>1695</v>
      </c>
      <c r="B862" s="301" t="s">
        <v>1629</v>
      </c>
      <c r="C862" s="289"/>
      <c r="D862" s="275"/>
      <c r="E862" s="27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</row>
    <row r="863" customFormat="1" spans="1:230">
      <c r="A863" s="279" t="s">
        <v>1696</v>
      </c>
      <c r="B863" s="301" t="s">
        <v>1697</v>
      </c>
      <c r="C863" s="289"/>
      <c r="D863" s="275"/>
      <c r="E863" s="27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</row>
    <row r="864" customFormat="1" spans="1:230">
      <c r="A864" s="276" t="s">
        <v>1698</v>
      </c>
      <c r="B864" s="300" t="s">
        <v>1699</v>
      </c>
      <c r="C864" s="278">
        <f>SUM(C865:C891)</f>
        <v>79</v>
      </c>
      <c r="D864" s="275"/>
      <c r="E864" s="27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</row>
    <row r="865" customFormat="1" spans="1:230">
      <c r="A865" s="279" t="s">
        <v>1700</v>
      </c>
      <c r="B865" s="301" t="s">
        <v>208</v>
      </c>
      <c r="C865" s="289"/>
      <c r="D865" s="275"/>
      <c r="E865" s="27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</row>
    <row r="866" customFormat="1" spans="1:230">
      <c r="A866" s="279" t="s">
        <v>1701</v>
      </c>
      <c r="B866" s="301" t="s">
        <v>210</v>
      </c>
      <c r="C866" s="289"/>
      <c r="D866" s="275"/>
      <c r="E866" s="27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</row>
    <row r="867" customFormat="1" spans="1:230">
      <c r="A867" s="279" t="s">
        <v>1702</v>
      </c>
      <c r="B867" s="301" t="s">
        <v>212</v>
      </c>
      <c r="C867" s="289"/>
      <c r="D867" s="275"/>
      <c r="E867" s="27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</row>
    <row r="868" customFormat="1" spans="1:230">
      <c r="A868" s="279" t="s">
        <v>1703</v>
      </c>
      <c r="B868" s="301" t="s">
        <v>1704</v>
      </c>
      <c r="C868" s="289"/>
      <c r="D868" s="275"/>
      <c r="E868" s="27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</row>
    <row r="869" customFormat="1" spans="1:230">
      <c r="A869" s="279" t="s">
        <v>1705</v>
      </c>
      <c r="B869" s="301" t="s">
        <v>1706</v>
      </c>
      <c r="C869" s="289"/>
      <c r="D869" s="275"/>
      <c r="E869" s="27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</row>
    <row r="870" customFormat="1" spans="1:230">
      <c r="A870" s="279" t="s">
        <v>1707</v>
      </c>
      <c r="B870" s="301" t="s">
        <v>1708</v>
      </c>
      <c r="C870" s="289"/>
      <c r="D870" s="275"/>
      <c r="E870" s="27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</row>
    <row r="871" customFormat="1" spans="1:230">
      <c r="A871" s="279" t="s">
        <v>1709</v>
      </c>
      <c r="B871" s="301" t="s">
        <v>1710</v>
      </c>
      <c r="C871" s="289"/>
      <c r="D871" s="275"/>
      <c r="E871" s="27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</row>
    <row r="872" customFormat="1" spans="1:230">
      <c r="A872" s="279" t="s">
        <v>1711</v>
      </c>
      <c r="B872" s="301" t="s">
        <v>1712</v>
      </c>
      <c r="C872" s="289"/>
      <c r="D872" s="275"/>
      <c r="E872" s="27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</row>
    <row r="873" customFormat="1" spans="1:230">
      <c r="A873" s="279" t="s">
        <v>1713</v>
      </c>
      <c r="B873" s="301" t="s">
        <v>1714</v>
      </c>
      <c r="C873" s="289"/>
      <c r="D873" s="275"/>
      <c r="E873" s="27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</row>
    <row r="874" customFormat="1" spans="1:230">
      <c r="A874" s="279" t="s">
        <v>1715</v>
      </c>
      <c r="B874" s="301" t="s">
        <v>1716</v>
      </c>
      <c r="C874" s="289"/>
      <c r="D874" s="275"/>
      <c r="E874" s="27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</row>
    <row r="875" customFormat="1" spans="1:230">
      <c r="A875" s="279" t="s">
        <v>1717</v>
      </c>
      <c r="B875" s="301" t="s">
        <v>1718</v>
      </c>
      <c r="C875" s="289"/>
      <c r="D875" s="275"/>
      <c r="E875" s="27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</row>
    <row r="876" customFormat="1" spans="1:230">
      <c r="A876" s="279" t="s">
        <v>1719</v>
      </c>
      <c r="B876" s="301" t="s">
        <v>1720</v>
      </c>
      <c r="C876" s="289"/>
      <c r="D876" s="275"/>
      <c r="E876" s="27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</row>
    <row r="877" customFormat="1" spans="1:230">
      <c r="A877" s="279" t="s">
        <v>1721</v>
      </c>
      <c r="B877" s="301" t="s">
        <v>1722</v>
      </c>
      <c r="C877" s="289"/>
      <c r="D877" s="275"/>
      <c r="E877" s="27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</row>
    <row r="878" customFormat="1" spans="1:230">
      <c r="A878" s="279" t="s">
        <v>1723</v>
      </c>
      <c r="B878" s="301" t="s">
        <v>1724</v>
      </c>
      <c r="C878" s="290"/>
      <c r="D878" s="275"/>
      <c r="E878" s="27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</row>
    <row r="879" customFormat="1" spans="1:230">
      <c r="A879" s="279" t="s">
        <v>1725</v>
      </c>
      <c r="B879" s="301" t="s">
        <v>1726</v>
      </c>
      <c r="C879" s="290"/>
      <c r="D879" s="275"/>
      <c r="E879" s="27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</row>
    <row r="880" customFormat="1" spans="1:230">
      <c r="A880" s="279" t="s">
        <v>1727</v>
      </c>
      <c r="B880" s="301" t="s">
        <v>1728</v>
      </c>
      <c r="C880" s="290">
        <v>79</v>
      </c>
      <c r="D880" s="275"/>
      <c r="E880" s="275">
        <v>79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</row>
    <row r="881" customFormat="1" spans="1:230">
      <c r="A881" s="279" t="s">
        <v>1729</v>
      </c>
      <c r="B881" s="301" t="s">
        <v>1730</v>
      </c>
      <c r="C881" s="290"/>
      <c r="D881" s="275"/>
      <c r="E881" s="27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</row>
    <row r="882" customFormat="1" spans="1:230">
      <c r="A882" s="279" t="s">
        <v>1731</v>
      </c>
      <c r="B882" s="301" t="s">
        <v>1732</v>
      </c>
      <c r="C882" s="290"/>
      <c r="D882" s="275"/>
      <c r="E882" s="27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</row>
    <row r="883" customFormat="1" spans="1:230">
      <c r="A883" s="279" t="s">
        <v>1733</v>
      </c>
      <c r="B883" s="301" t="s">
        <v>1734</v>
      </c>
      <c r="C883" s="290"/>
      <c r="D883" s="275"/>
      <c r="E883" s="27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</row>
    <row r="884" customFormat="1" spans="1:230">
      <c r="A884" s="279" t="s">
        <v>1735</v>
      </c>
      <c r="B884" s="301" t="s">
        <v>1736</v>
      </c>
      <c r="C884" s="290"/>
      <c r="D884" s="275"/>
      <c r="E884" s="27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</row>
    <row r="885" customFormat="1" spans="1:230">
      <c r="A885" s="279" t="s">
        <v>1737</v>
      </c>
      <c r="B885" s="301" t="s">
        <v>1738</v>
      </c>
      <c r="C885" s="290"/>
      <c r="D885" s="275"/>
      <c r="E885" s="27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</row>
    <row r="886" s="260" customFormat="1" spans="1:24">
      <c r="A886" s="279" t="s">
        <v>1739</v>
      </c>
      <c r="B886" s="301" t="s">
        <v>1686</v>
      </c>
      <c r="C886" s="290"/>
      <c r="D886" s="275"/>
      <c r="E886" s="27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customFormat="1" spans="1:230">
      <c r="A887" s="279" t="s">
        <v>1740</v>
      </c>
      <c r="B887" s="301" t="s">
        <v>1741</v>
      </c>
      <c r="C887" s="290"/>
      <c r="D887" s="275"/>
      <c r="E887" s="27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</row>
    <row r="888" customFormat="1" spans="1:230">
      <c r="A888" s="279" t="s">
        <v>1742</v>
      </c>
      <c r="B888" s="301" t="s">
        <v>1743</v>
      </c>
      <c r="C888" s="290"/>
      <c r="D888" s="275"/>
      <c r="E888" s="27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</row>
    <row r="889" customFormat="1" spans="1:230">
      <c r="A889" s="279" t="s">
        <v>1744</v>
      </c>
      <c r="B889" s="301" t="s">
        <v>1745</v>
      </c>
      <c r="C889" s="290"/>
      <c r="D889" s="275"/>
      <c r="E889" s="27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</row>
    <row r="890" customFormat="1" spans="1:230">
      <c r="A890" s="279" t="s">
        <v>1746</v>
      </c>
      <c r="B890" s="301" t="s">
        <v>1747</v>
      </c>
      <c r="C890" s="290"/>
      <c r="D890" s="275"/>
      <c r="E890" s="27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</row>
    <row r="891" customFormat="1" spans="1:230">
      <c r="A891" s="279" t="s">
        <v>1748</v>
      </c>
      <c r="B891" s="301" t="s">
        <v>1749</v>
      </c>
      <c r="C891" s="290"/>
      <c r="D891" s="275"/>
      <c r="E891" s="27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</row>
    <row r="892" customFormat="1" spans="1:230">
      <c r="A892" s="276" t="s">
        <v>1750</v>
      </c>
      <c r="B892" s="300" t="s">
        <v>1751</v>
      </c>
      <c r="C892" s="278">
        <f>SUM(C893:C902)</f>
        <v>0</v>
      </c>
      <c r="D892" s="275"/>
      <c r="E892" s="27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</row>
    <row r="893" customFormat="1" spans="1:230">
      <c r="A893" s="279" t="s">
        <v>1752</v>
      </c>
      <c r="B893" s="301" t="s">
        <v>208</v>
      </c>
      <c r="C893" s="289"/>
      <c r="D893" s="275"/>
      <c r="E893" s="27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</row>
    <row r="894" customFormat="1" spans="1:230">
      <c r="A894" s="279" t="s">
        <v>1753</v>
      </c>
      <c r="B894" s="301" t="s">
        <v>210</v>
      </c>
      <c r="C894" s="289"/>
      <c r="D894" s="275"/>
      <c r="E894" s="27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</row>
    <row r="895" customFormat="1" spans="1:230">
      <c r="A895" s="279" t="s">
        <v>1754</v>
      </c>
      <c r="B895" s="301" t="s">
        <v>212</v>
      </c>
      <c r="C895" s="289"/>
      <c r="D895" s="275"/>
      <c r="E895" s="27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</row>
    <row r="896" customFormat="1" spans="1:230">
      <c r="A896" s="279" t="s">
        <v>1755</v>
      </c>
      <c r="B896" s="301" t="s">
        <v>1756</v>
      </c>
      <c r="C896" s="289"/>
      <c r="D896" s="275"/>
      <c r="E896" s="27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</row>
    <row r="897" s="260" customFormat="1" spans="1:24">
      <c r="A897" s="279" t="s">
        <v>1757</v>
      </c>
      <c r="B897" s="301" t="s">
        <v>1758</v>
      </c>
      <c r="C897" s="289"/>
      <c r="D897" s="275"/>
      <c r="E897" s="27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customFormat="1" spans="1:230">
      <c r="A898" s="279" t="s">
        <v>1759</v>
      </c>
      <c r="B898" s="301" t="s">
        <v>1760</v>
      </c>
      <c r="C898" s="289"/>
      <c r="D898" s="275"/>
      <c r="E898" s="27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</row>
    <row r="899" customFormat="1" spans="1:230">
      <c r="A899" s="279" t="s">
        <v>1761</v>
      </c>
      <c r="B899" s="301" t="s">
        <v>1762</v>
      </c>
      <c r="C899" s="289"/>
      <c r="D899" s="275"/>
      <c r="E899" s="27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</row>
    <row r="900" customFormat="1" spans="1:230">
      <c r="A900" s="279" t="s">
        <v>1763</v>
      </c>
      <c r="B900" s="301" t="s">
        <v>1764</v>
      </c>
      <c r="C900" s="289"/>
      <c r="D900" s="275"/>
      <c r="E900" s="27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</row>
    <row r="901" customFormat="1" spans="1:230">
      <c r="A901" s="279" t="s">
        <v>1765</v>
      </c>
      <c r="B901" s="301" t="s">
        <v>226</v>
      </c>
      <c r="C901" s="289"/>
      <c r="D901" s="275"/>
      <c r="E901" s="27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</row>
    <row r="902" customFormat="1" spans="1:230">
      <c r="A902" s="279" t="s">
        <v>1766</v>
      </c>
      <c r="B902" s="301" t="s">
        <v>1767</v>
      </c>
      <c r="C902" s="289"/>
      <c r="D902" s="275"/>
      <c r="E902" s="27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</row>
    <row r="903" customFormat="1" spans="1:230">
      <c r="A903" s="276" t="s">
        <v>1768</v>
      </c>
      <c r="B903" s="300" t="s">
        <v>1769</v>
      </c>
      <c r="C903" s="278">
        <f>SUM(C904:C909)</f>
        <v>146</v>
      </c>
      <c r="D903" s="275"/>
      <c r="E903" s="27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</row>
    <row r="904" s="260" customFormat="1" spans="1:24">
      <c r="A904" s="279" t="s">
        <v>1770</v>
      </c>
      <c r="B904" s="301" t="s">
        <v>1771</v>
      </c>
      <c r="C904" s="281">
        <v>113</v>
      </c>
      <c r="D904" s="275"/>
      <c r="E904" s="275">
        <v>113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customFormat="1" spans="1:230">
      <c r="A905" s="279" t="s">
        <v>1772</v>
      </c>
      <c r="B905" s="301" t="s">
        <v>1773</v>
      </c>
      <c r="C905" s="281"/>
      <c r="D905" s="275"/>
      <c r="E905" s="27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</row>
    <row r="906" customFormat="1" spans="1:230">
      <c r="A906" s="279" t="s">
        <v>1774</v>
      </c>
      <c r="B906" s="301" t="s">
        <v>1775</v>
      </c>
      <c r="C906" s="281">
        <v>33</v>
      </c>
      <c r="D906" s="275"/>
      <c r="E906" s="275">
        <v>33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</row>
    <row r="907" customFormat="1" spans="1:230">
      <c r="A907" s="279" t="s">
        <v>1776</v>
      </c>
      <c r="B907" s="301" t="s">
        <v>1777</v>
      </c>
      <c r="C907" s="289"/>
      <c r="D907" s="275"/>
      <c r="E907" s="27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</row>
    <row r="908" customFormat="1" spans="1:230">
      <c r="A908" s="279" t="s">
        <v>1778</v>
      </c>
      <c r="B908" s="301" t="s">
        <v>1779</v>
      </c>
      <c r="C908" s="289"/>
      <c r="D908" s="275"/>
      <c r="E908" s="27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</row>
    <row r="909" customFormat="1" spans="1:230">
      <c r="A909" s="279" t="s">
        <v>1780</v>
      </c>
      <c r="B909" s="301" t="s">
        <v>1781</v>
      </c>
      <c r="C909" s="289"/>
      <c r="D909" s="275"/>
      <c r="E909" s="27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</row>
    <row r="910" customFormat="1" spans="1:230">
      <c r="A910" s="276" t="s">
        <v>1782</v>
      </c>
      <c r="B910" s="300" t="s">
        <v>1783</v>
      </c>
      <c r="C910" s="278">
        <f>SUM(C911:C915)</f>
        <v>0</v>
      </c>
      <c r="D910" s="275"/>
      <c r="E910" s="27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</row>
    <row r="911" s="260" customFormat="1" spans="1:24">
      <c r="A911" s="279" t="s">
        <v>1784</v>
      </c>
      <c r="B911" s="301" t="s">
        <v>1785</v>
      </c>
      <c r="C911" s="289"/>
      <c r="D911" s="275"/>
      <c r="E911" s="27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customFormat="1" spans="1:230">
      <c r="A912" s="279" t="s">
        <v>1786</v>
      </c>
      <c r="B912" s="301" t="s">
        <v>1787</v>
      </c>
      <c r="C912" s="289"/>
      <c r="D912" s="275"/>
      <c r="E912" s="27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</row>
    <row r="913" customFormat="1" spans="1:230">
      <c r="A913" s="279" t="s">
        <v>1788</v>
      </c>
      <c r="B913" s="301" t="s">
        <v>1789</v>
      </c>
      <c r="C913" s="289"/>
      <c r="D913" s="275"/>
      <c r="E913" s="27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</row>
    <row r="914" s="260" customFormat="1" spans="1:24">
      <c r="A914" s="279" t="s">
        <v>1790</v>
      </c>
      <c r="B914" s="301" t="s">
        <v>1791</v>
      </c>
      <c r="C914" s="289"/>
      <c r="D914" s="275"/>
      <c r="E914" s="27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customFormat="1" spans="1:230">
      <c r="A915" s="279" t="s">
        <v>1792</v>
      </c>
      <c r="B915" s="301" t="s">
        <v>1793</v>
      </c>
      <c r="C915" s="289"/>
      <c r="D915" s="275"/>
      <c r="E915" s="27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</row>
    <row r="916" customFormat="1" spans="1:230">
      <c r="A916" s="276" t="s">
        <v>1794</v>
      </c>
      <c r="B916" s="300" t="s">
        <v>1795</v>
      </c>
      <c r="C916" s="278">
        <f>SUM(C917:C918)</f>
        <v>0</v>
      </c>
      <c r="D916" s="275"/>
      <c r="E916" s="27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</row>
    <row r="917" s="259" customFormat="1" spans="1:24">
      <c r="A917" s="279" t="s">
        <v>1796</v>
      </c>
      <c r="B917" s="301" t="s">
        <v>1797</v>
      </c>
      <c r="C917" s="289"/>
      <c r="D917" s="275"/>
      <c r="E917" s="27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="260" customFormat="1" spans="1:24">
      <c r="A918" s="279" t="s">
        <v>1798</v>
      </c>
      <c r="B918" s="301" t="s">
        <v>1799</v>
      </c>
      <c r="C918" s="289"/>
      <c r="D918" s="275"/>
      <c r="E918" s="27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customFormat="1" spans="1:230">
      <c r="A919" s="276" t="s">
        <v>1800</v>
      </c>
      <c r="B919" s="300" t="s">
        <v>1801</v>
      </c>
      <c r="C919" s="278">
        <f>SUM(C920:C921)</f>
        <v>0</v>
      </c>
      <c r="D919" s="275"/>
      <c r="E919" s="27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</row>
    <row r="920" customFormat="1" spans="1:230">
      <c r="A920" s="279" t="s">
        <v>1802</v>
      </c>
      <c r="B920" s="301" t="s">
        <v>1803</v>
      </c>
      <c r="C920" s="289"/>
      <c r="D920" s="275"/>
      <c r="E920" s="27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</row>
    <row r="921" customFormat="1" spans="1:230">
      <c r="A921" s="279" t="s">
        <v>1804</v>
      </c>
      <c r="B921" s="301" t="s">
        <v>1805</v>
      </c>
      <c r="C921" s="289"/>
      <c r="D921" s="275"/>
      <c r="E921" s="27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</row>
    <row r="922" customFormat="1" spans="1:230">
      <c r="A922" s="273" t="s">
        <v>1806</v>
      </c>
      <c r="B922" s="302" t="s">
        <v>186</v>
      </c>
      <c r="C922" s="275">
        <f>SUM(C923,C945,C955,C965,C972,C977)</f>
        <v>374</v>
      </c>
      <c r="D922" s="275"/>
      <c r="E922" s="27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</row>
    <row r="923" customFormat="1" spans="1:230">
      <c r="A923" s="276" t="s">
        <v>1807</v>
      </c>
      <c r="B923" s="300" t="s">
        <v>1808</v>
      </c>
      <c r="C923" s="278">
        <f>SUM(C924:C944)</f>
        <v>374</v>
      </c>
      <c r="D923" s="275"/>
      <c r="E923" s="27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</row>
    <row r="924" customFormat="1" spans="1:230">
      <c r="A924" s="279" t="s">
        <v>1809</v>
      </c>
      <c r="B924" s="301" t="s">
        <v>208</v>
      </c>
      <c r="C924" s="281">
        <v>107</v>
      </c>
      <c r="D924" s="275">
        <v>52</v>
      </c>
      <c r="E924" s="275">
        <f>C924-D924</f>
        <v>55</v>
      </c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</row>
    <row r="925" customFormat="1" spans="1:230">
      <c r="A925" s="279" t="s">
        <v>1810</v>
      </c>
      <c r="B925" s="301" t="s">
        <v>210</v>
      </c>
      <c r="C925" s="281"/>
      <c r="D925" s="275"/>
      <c r="E925" s="27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</row>
    <row r="926" customFormat="1" spans="1:230">
      <c r="A926" s="279" t="s">
        <v>1811</v>
      </c>
      <c r="B926" s="301" t="s">
        <v>212</v>
      </c>
      <c r="C926" s="281"/>
      <c r="D926" s="275"/>
      <c r="E926" s="27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</row>
    <row r="927" customFormat="1" spans="1:230">
      <c r="A927" s="279" t="s">
        <v>1812</v>
      </c>
      <c r="B927" s="301" t="s">
        <v>1813</v>
      </c>
      <c r="C927" s="281"/>
      <c r="D927" s="275"/>
      <c r="E927" s="27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</row>
    <row r="928" customFormat="1" spans="1:230">
      <c r="A928" s="279" t="s">
        <v>1814</v>
      </c>
      <c r="B928" s="301" t="s">
        <v>1815</v>
      </c>
      <c r="C928" s="281">
        <v>231</v>
      </c>
      <c r="D928" s="275"/>
      <c r="E928" s="275">
        <v>231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</row>
    <row r="929" customFormat="1" spans="1:230">
      <c r="A929" s="279" t="s">
        <v>1816</v>
      </c>
      <c r="B929" s="301" t="s">
        <v>1817</v>
      </c>
      <c r="C929" s="290"/>
      <c r="D929" s="275"/>
      <c r="E929" s="27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</row>
    <row r="930" customFormat="1" spans="1:230">
      <c r="A930" s="279" t="s">
        <v>1818</v>
      </c>
      <c r="B930" s="301" t="s">
        <v>1819</v>
      </c>
      <c r="C930" s="290"/>
      <c r="D930" s="275"/>
      <c r="E930" s="27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</row>
    <row r="931" customFormat="1" spans="1:230">
      <c r="A931" s="279" t="s">
        <v>1820</v>
      </c>
      <c r="B931" s="301" t="s">
        <v>1821</v>
      </c>
      <c r="C931" s="290"/>
      <c r="D931" s="275"/>
      <c r="E931" s="27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</row>
    <row r="932" customFormat="1" spans="1:230">
      <c r="A932" s="279" t="s">
        <v>1822</v>
      </c>
      <c r="B932" s="301" t="s">
        <v>1823</v>
      </c>
      <c r="C932" s="290"/>
      <c r="D932" s="275"/>
      <c r="E932" s="27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</row>
    <row r="933" customFormat="1" spans="1:230">
      <c r="A933" s="279" t="s">
        <v>1824</v>
      </c>
      <c r="B933" s="301" t="s">
        <v>1825</v>
      </c>
      <c r="C933" s="290"/>
      <c r="D933" s="275"/>
      <c r="E933" s="27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</row>
    <row r="934" customFormat="1" spans="1:230">
      <c r="A934" s="279" t="s">
        <v>1826</v>
      </c>
      <c r="B934" s="301" t="s">
        <v>1827</v>
      </c>
      <c r="C934" s="290"/>
      <c r="D934" s="275"/>
      <c r="E934" s="27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</row>
    <row r="935" customFormat="1" spans="1:230">
      <c r="A935" s="279" t="s">
        <v>1828</v>
      </c>
      <c r="B935" s="301" t="s">
        <v>1829</v>
      </c>
      <c r="C935" s="290"/>
      <c r="D935" s="275"/>
      <c r="E935" s="27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</row>
    <row r="936" customFormat="1" spans="1:230">
      <c r="A936" s="279" t="s">
        <v>1830</v>
      </c>
      <c r="B936" s="301" t="s">
        <v>1831</v>
      </c>
      <c r="C936" s="290"/>
      <c r="D936" s="275"/>
      <c r="E936" s="27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</row>
    <row r="937" customFormat="1" spans="1:230">
      <c r="A937" s="279" t="s">
        <v>1832</v>
      </c>
      <c r="B937" s="301" t="s">
        <v>1833</v>
      </c>
      <c r="C937" s="290"/>
      <c r="D937" s="275"/>
      <c r="E937" s="27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</row>
    <row r="938" customFormat="1" spans="1:230">
      <c r="A938" s="279" t="s">
        <v>1834</v>
      </c>
      <c r="B938" s="301" t="s">
        <v>1835</v>
      </c>
      <c r="C938" s="290"/>
      <c r="D938" s="275"/>
      <c r="E938" s="27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</row>
    <row r="939" customFormat="1" spans="1:230">
      <c r="A939" s="279" t="s">
        <v>1836</v>
      </c>
      <c r="B939" s="301" t="s">
        <v>1837</v>
      </c>
      <c r="C939" s="290"/>
      <c r="D939" s="275"/>
      <c r="E939" s="27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</row>
    <row r="940" customFormat="1" spans="1:230">
      <c r="A940" s="279" t="s">
        <v>1838</v>
      </c>
      <c r="B940" s="301" t="s">
        <v>1839</v>
      </c>
      <c r="C940" s="290"/>
      <c r="D940" s="275"/>
      <c r="E940" s="27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</row>
    <row r="941" s="260" customFormat="1" spans="1:24">
      <c r="A941" s="279" t="s">
        <v>1840</v>
      </c>
      <c r="B941" s="301" t="s">
        <v>1841</v>
      </c>
      <c r="C941" s="290"/>
      <c r="D941" s="275"/>
      <c r="E941" s="27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customFormat="1" spans="1:230">
      <c r="A942" s="279" t="s">
        <v>1842</v>
      </c>
      <c r="B942" s="301" t="s">
        <v>1843</v>
      </c>
      <c r="C942" s="290"/>
      <c r="D942" s="275"/>
      <c r="E942" s="27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</row>
    <row r="943" customFormat="1" spans="1:230">
      <c r="A943" s="279" t="s">
        <v>1844</v>
      </c>
      <c r="B943" s="301" t="s">
        <v>1845</v>
      </c>
      <c r="C943" s="290"/>
      <c r="D943" s="275"/>
      <c r="E943" s="27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</row>
    <row r="944" customFormat="1" spans="1:230">
      <c r="A944" s="279" t="s">
        <v>1846</v>
      </c>
      <c r="B944" s="301" t="s">
        <v>1847</v>
      </c>
      <c r="C944" s="290">
        <v>36</v>
      </c>
      <c r="D944" s="275"/>
      <c r="E944" s="275">
        <v>36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</row>
    <row r="945" customFormat="1" spans="1:230">
      <c r="A945" s="276" t="s">
        <v>1848</v>
      </c>
      <c r="B945" s="300" t="s">
        <v>1849</v>
      </c>
      <c r="C945" s="278">
        <f>SUM(C946:C954)</f>
        <v>0</v>
      </c>
      <c r="D945" s="275"/>
      <c r="E945" s="27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</row>
    <row r="946" customFormat="1" spans="1:230">
      <c r="A946" s="279" t="s">
        <v>1850</v>
      </c>
      <c r="B946" s="301" t="s">
        <v>208</v>
      </c>
      <c r="C946" s="289"/>
      <c r="D946" s="275"/>
      <c r="E946" s="27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</row>
    <row r="947" customFormat="1" spans="1:230">
      <c r="A947" s="279" t="s">
        <v>1851</v>
      </c>
      <c r="B947" s="301" t="s">
        <v>210</v>
      </c>
      <c r="C947" s="289"/>
      <c r="D947" s="275"/>
      <c r="E947" s="27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</row>
    <row r="948" customFormat="1" spans="1:230">
      <c r="A948" s="279" t="s">
        <v>1852</v>
      </c>
      <c r="B948" s="301" t="s">
        <v>212</v>
      </c>
      <c r="C948" s="289"/>
      <c r="D948" s="275"/>
      <c r="E948" s="27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</row>
    <row r="949" customFormat="1" spans="1:230">
      <c r="A949" s="279" t="s">
        <v>1853</v>
      </c>
      <c r="B949" s="301" t="s">
        <v>1854</v>
      </c>
      <c r="C949" s="289"/>
      <c r="D949" s="275"/>
      <c r="E949" s="27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</row>
    <row r="950" customFormat="1" spans="1:230">
      <c r="A950" s="279" t="s">
        <v>1855</v>
      </c>
      <c r="B950" s="301" t="s">
        <v>1856</v>
      </c>
      <c r="C950" s="289"/>
      <c r="D950" s="275"/>
      <c r="E950" s="27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</row>
    <row r="951" s="260" customFormat="1" spans="1:24">
      <c r="A951" s="279" t="s">
        <v>1857</v>
      </c>
      <c r="B951" s="301" t="s">
        <v>1858</v>
      </c>
      <c r="C951" s="289"/>
      <c r="D951" s="275"/>
      <c r="E951" s="27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customFormat="1" spans="1:230">
      <c r="A952" s="279" t="s">
        <v>1859</v>
      </c>
      <c r="B952" s="301" t="s">
        <v>1860</v>
      </c>
      <c r="C952" s="289"/>
      <c r="D952" s="275"/>
      <c r="E952" s="27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</row>
    <row r="953" customFormat="1" spans="1:230">
      <c r="A953" s="279" t="s">
        <v>1861</v>
      </c>
      <c r="B953" s="301" t="s">
        <v>1862</v>
      </c>
      <c r="C953" s="289"/>
      <c r="D953" s="275"/>
      <c r="E953" s="27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</row>
    <row r="954" customFormat="1" spans="1:230">
      <c r="A954" s="279" t="s">
        <v>1863</v>
      </c>
      <c r="B954" s="301" t="s">
        <v>1864</v>
      </c>
      <c r="C954" s="289"/>
      <c r="D954" s="275"/>
      <c r="E954" s="27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</row>
    <row r="955" customFormat="1" spans="1:230">
      <c r="A955" s="276" t="s">
        <v>1865</v>
      </c>
      <c r="B955" s="300" t="s">
        <v>1866</v>
      </c>
      <c r="C955" s="278">
        <f>SUM(C956:C964)</f>
        <v>0</v>
      </c>
      <c r="D955" s="275"/>
      <c r="E955" s="27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</row>
    <row r="956" customFormat="1" spans="1:230">
      <c r="A956" s="279" t="s">
        <v>1867</v>
      </c>
      <c r="B956" s="301" t="s">
        <v>208</v>
      </c>
      <c r="C956" s="289"/>
      <c r="D956" s="275"/>
      <c r="E956" s="27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</row>
    <row r="957" customFormat="1" spans="1:230">
      <c r="A957" s="279" t="s">
        <v>1868</v>
      </c>
      <c r="B957" s="301" t="s">
        <v>210</v>
      </c>
      <c r="C957" s="289"/>
      <c r="D957" s="275"/>
      <c r="E957" s="27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</row>
    <row r="958" customFormat="1" spans="1:230">
      <c r="A958" s="279" t="s">
        <v>1869</v>
      </c>
      <c r="B958" s="301" t="s">
        <v>212</v>
      </c>
      <c r="C958" s="289"/>
      <c r="D958" s="275"/>
      <c r="E958" s="27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</row>
    <row r="959" customFormat="1" spans="1:230">
      <c r="A959" s="279" t="s">
        <v>1870</v>
      </c>
      <c r="B959" s="301" t="s">
        <v>1871</v>
      </c>
      <c r="C959" s="289"/>
      <c r="D959" s="275"/>
      <c r="E959" s="27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</row>
    <row r="960" customFormat="1" spans="1:230">
      <c r="A960" s="279" t="s">
        <v>1872</v>
      </c>
      <c r="B960" s="301" t="s">
        <v>1873</v>
      </c>
      <c r="C960" s="289"/>
      <c r="D960" s="275"/>
      <c r="E960" s="27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</row>
    <row r="961" s="260" customFormat="1" spans="1:24">
      <c r="A961" s="279" t="s">
        <v>1874</v>
      </c>
      <c r="B961" s="301" t="s">
        <v>1875</v>
      </c>
      <c r="C961" s="289"/>
      <c r="D961" s="275"/>
      <c r="E961" s="27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customFormat="1" spans="1:230">
      <c r="A962" s="279" t="s">
        <v>1876</v>
      </c>
      <c r="B962" s="301" t="s">
        <v>1877</v>
      </c>
      <c r="C962" s="289"/>
      <c r="D962" s="275"/>
      <c r="E962" s="27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</row>
    <row r="963" customFormat="1" spans="1:230">
      <c r="A963" s="279" t="s">
        <v>1878</v>
      </c>
      <c r="B963" s="301" t="s">
        <v>1879</v>
      </c>
      <c r="C963" s="289"/>
      <c r="D963" s="275"/>
      <c r="E963" s="27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</row>
    <row r="964" customFormat="1" spans="1:230">
      <c r="A964" s="279" t="s">
        <v>1880</v>
      </c>
      <c r="B964" s="301" t="s">
        <v>1881</v>
      </c>
      <c r="C964" s="289"/>
      <c r="D964" s="275"/>
      <c r="E964" s="27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</row>
    <row r="965" customFormat="1" spans="1:230">
      <c r="A965" s="276" t="s">
        <v>1882</v>
      </c>
      <c r="B965" s="300" t="s">
        <v>1883</v>
      </c>
      <c r="C965" s="278">
        <f>SUM(C966:C971)</f>
        <v>0</v>
      </c>
      <c r="D965" s="275"/>
      <c r="E965" s="27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</row>
    <row r="966" s="260" customFormat="1" spans="1:24">
      <c r="A966" s="279" t="s">
        <v>1884</v>
      </c>
      <c r="B966" s="301" t="s">
        <v>208</v>
      </c>
      <c r="C966" s="289"/>
      <c r="D966" s="275"/>
      <c r="E966" s="27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customFormat="1" spans="1:230">
      <c r="A967" s="279" t="s">
        <v>1885</v>
      </c>
      <c r="B967" s="301" t="s">
        <v>210</v>
      </c>
      <c r="C967" s="289"/>
      <c r="D967" s="275"/>
      <c r="E967" s="27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</row>
    <row r="968" customFormat="1" spans="1:230">
      <c r="A968" s="279" t="s">
        <v>1886</v>
      </c>
      <c r="B968" s="301" t="s">
        <v>212</v>
      </c>
      <c r="C968" s="289"/>
      <c r="D968" s="275"/>
      <c r="E968" s="27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</row>
    <row r="969" customFormat="1" spans="1:230">
      <c r="A969" s="279" t="s">
        <v>1887</v>
      </c>
      <c r="B969" s="301" t="s">
        <v>1862</v>
      </c>
      <c r="C969" s="289"/>
      <c r="D969" s="275"/>
      <c r="E969" s="27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</row>
    <row r="970" customFormat="1" spans="1:230">
      <c r="A970" s="279" t="s">
        <v>1888</v>
      </c>
      <c r="B970" s="301" t="s">
        <v>1889</v>
      </c>
      <c r="C970" s="289"/>
      <c r="D970" s="275"/>
      <c r="E970" s="27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</row>
    <row r="971" customFormat="1" spans="1:230">
      <c r="A971" s="279" t="s">
        <v>1890</v>
      </c>
      <c r="B971" s="301" t="s">
        <v>1891</v>
      </c>
      <c r="C971" s="289"/>
      <c r="D971" s="275"/>
      <c r="E971" s="27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</row>
    <row r="972" customFormat="1" spans="1:230">
      <c r="A972" s="276" t="s">
        <v>1892</v>
      </c>
      <c r="B972" s="300" t="s">
        <v>1893</v>
      </c>
      <c r="C972" s="278">
        <f>SUM(C973:C976)</f>
        <v>0</v>
      </c>
      <c r="D972" s="275"/>
      <c r="E972" s="27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</row>
    <row r="973" s="260" customFormat="1" spans="1:24">
      <c r="A973" s="279" t="s">
        <v>1894</v>
      </c>
      <c r="B973" s="301" t="s">
        <v>1895</v>
      </c>
      <c r="C973" s="289"/>
      <c r="D973" s="275"/>
      <c r="E973" s="27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customFormat="1" spans="1:230">
      <c r="A974" s="279" t="s">
        <v>1896</v>
      </c>
      <c r="B974" s="301" t="s">
        <v>1897</v>
      </c>
      <c r="C974" s="289"/>
      <c r="D974" s="275"/>
      <c r="E974" s="27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</row>
    <row r="975" customFormat="1" spans="1:230">
      <c r="A975" s="279" t="s">
        <v>1898</v>
      </c>
      <c r="B975" s="301" t="s">
        <v>1899</v>
      </c>
      <c r="C975" s="289"/>
      <c r="D975" s="275"/>
      <c r="E975" s="27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</row>
    <row r="976" customFormat="1" spans="1:230">
      <c r="A976" s="279" t="s">
        <v>1900</v>
      </c>
      <c r="B976" s="301" t="s">
        <v>1901</v>
      </c>
      <c r="C976" s="289"/>
      <c r="D976" s="275"/>
      <c r="E976" s="27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</row>
    <row r="977" customFormat="1" spans="1:230">
      <c r="A977" s="276" t="s">
        <v>1902</v>
      </c>
      <c r="B977" s="300" t="s">
        <v>1903</v>
      </c>
      <c r="C977" s="278">
        <f>SUM(C978:C979)</f>
        <v>0</v>
      </c>
      <c r="D977" s="275"/>
      <c r="E977" s="27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</row>
    <row r="978" s="260" customFormat="1" spans="1:24">
      <c r="A978" s="279" t="s">
        <v>1904</v>
      </c>
      <c r="B978" s="301" t="s">
        <v>1905</v>
      </c>
      <c r="C978" s="289"/>
      <c r="D978" s="275"/>
      <c r="E978" s="27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customFormat="1" spans="1:230">
      <c r="A979" s="279" t="s">
        <v>1906</v>
      </c>
      <c r="B979" s="301" t="s">
        <v>1907</v>
      </c>
      <c r="C979" s="289"/>
      <c r="D979" s="275"/>
      <c r="E979" s="27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</row>
    <row r="980" customFormat="1" spans="1:230">
      <c r="A980" s="273" t="s">
        <v>1908</v>
      </c>
      <c r="B980" s="302" t="s">
        <v>187</v>
      </c>
      <c r="C980" s="275">
        <f>SUM(C981,C991,C1007,C1012,C1023,C1030,C1038)</f>
        <v>11</v>
      </c>
      <c r="D980" s="275"/>
      <c r="E980" s="27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</row>
    <row r="981" s="259" customFormat="1" spans="1:24">
      <c r="A981" s="276" t="s">
        <v>1909</v>
      </c>
      <c r="B981" s="300" t="s">
        <v>1910</v>
      </c>
      <c r="C981" s="278">
        <f>SUM(C982:C990)</f>
        <v>0</v>
      </c>
      <c r="D981" s="275"/>
      <c r="E981" s="27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="260" customFormat="1" spans="1:24">
      <c r="A982" s="279" t="s">
        <v>1911</v>
      </c>
      <c r="B982" s="301" t="s">
        <v>208</v>
      </c>
      <c r="C982" s="289"/>
      <c r="D982" s="275"/>
      <c r="E982" s="27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customFormat="1" spans="1:230">
      <c r="A983" s="279" t="s">
        <v>1912</v>
      </c>
      <c r="B983" s="301" t="s">
        <v>210</v>
      </c>
      <c r="C983" s="289"/>
      <c r="D983" s="275"/>
      <c r="E983" s="27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</row>
    <row r="984" customFormat="1" spans="1:230">
      <c r="A984" s="279" t="s">
        <v>1913</v>
      </c>
      <c r="B984" s="301" t="s">
        <v>212</v>
      </c>
      <c r="C984" s="289"/>
      <c r="D984" s="275"/>
      <c r="E984" s="27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</row>
    <row r="985" customFormat="1" spans="1:230">
      <c r="A985" s="279" t="s">
        <v>1914</v>
      </c>
      <c r="B985" s="301" t="s">
        <v>1915</v>
      </c>
      <c r="C985" s="289"/>
      <c r="D985" s="275"/>
      <c r="E985" s="27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</row>
    <row r="986" customFormat="1" spans="1:230">
      <c r="A986" s="279" t="s">
        <v>1916</v>
      </c>
      <c r="B986" s="301" t="s">
        <v>1917</v>
      </c>
      <c r="C986" s="289"/>
      <c r="D986" s="275"/>
      <c r="E986" s="27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</row>
    <row r="987" customFormat="1" spans="1:230">
      <c r="A987" s="279" t="s">
        <v>1918</v>
      </c>
      <c r="B987" s="301" t="s">
        <v>1919</v>
      </c>
      <c r="C987" s="289"/>
      <c r="D987" s="275"/>
      <c r="E987" s="27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</row>
    <row r="988" customFormat="1" spans="1:230">
      <c r="A988" s="279" t="s">
        <v>1920</v>
      </c>
      <c r="B988" s="301" t="s">
        <v>1921</v>
      </c>
      <c r="C988" s="289"/>
      <c r="D988" s="275"/>
      <c r="E988" s="27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</row>
    <row r="989" customFormat="1" spans="1:230">
      <c r="A989" s="279" t="s">
        <v>1922</v>
      </c>
      <c r="B989" s="301" t="s">
        <v>1923</v>
      </c>
      <c r="C989" s="289"/>
      <c r="D989" s="275"/>
      <c r="E989" s="27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</row>
    <row r="990" customFormat="1" spans="1:230">
      <c r="A990" s="279" t="s">
        <v>1924</v>
      </c>
      <c r="B990" s="301" t="s">
        <v>1925</v>
      </c>
      <c r="C990" s="289"/>
      <c r="D990" s="275"/>
      <c r="E990" s="27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</row>
    <row r="991" customFormat="1" spans="1:230">
      <c r="A991" s="276" t="s">
        <v>1926</v>
      </c>
      <c r="B991" s="300" t="s">
        <v>1927</v>
      </c>
      <c r="C991" s="278">
        <f>SUM(C992:C1006)</f>
        <v>0</v>
      </c>
      <c r="D991" s="275"/>
      <c r="E991" s="27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</row>
    <row r="992" s="260" customFormat="1" spans="1:24">
      <c r="A992" s="279" t="s">
        <v>1928</v>
      </c>
      <c r="B992" s="301" t="s">
        <v>208</v>
      </c>
      <c r="C992" s="289"/>
      <c r="D992" s="275"/>
      <c r="E992" s="27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customFormat="1" spans="1:230">
      <c r="A993" s="279" t="s">
        <v>1929</v>
      </c>
      <c r="B993" s="301" t="s">
        <v>210</v>
      </c>
      <c r="C993" s="289"/>
      <c r="D993" s="275"/>
      <c r="E993" s="27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</row>
    <row r="994" customFormat="1" spans="1:230">
      <c r="A994" s="279" t="s">
        <v>1930</v>
      </c>
      <c r="B994" s="301" t="s">
        <v>212</v>
      </c>
      <c r="C994" s="289"/>
      <c r="D994" s="275"/>
      <c r="E994" s="27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</row>
    <row r="995" customFormat="1" spans="1:230">
      <c r="A995" s="279" t="s">
        <v>1931</v>
      </c>
      <c r="B995" s="301" t="s">
        <v>1932</v>
      </c>
      <c r="C995" s="289"/>
      <c r="D995" s="275"/>
      <c r="E995" s="27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</row>
    <row r="996" customFormat="1" spans="1:230">
      <c r="A996" s="279" t="s">
        <v>1933</v>
      </c>
      <c r="B996" s="301" t="s">
        <v>1934</v>
      </c>
      <c r="C996" s="289"/>
      <c r="D996" s="275"/>
      <c r="E996" s="27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</row>
    <row r="997" customFormat="1" spans="1:230">
      <c r="A997" s="279" t="s">
        <v>1935</v>
      </c>
      <c r="B997" s="301" t="s">
        <v>1936</v>
      </c>
      <c r="C997" s="289"/>
      <c r="D997" s="275"/>
      <c r="E997" s="27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</row>
    <row r="998" customFormat="1" spans="1:230">
      <c r="A998" s="279" t="s">
        <v>1937</v>
      </c>
      <c r="B998" s="301" t="s">
        <v>1938</v>
      </c>
      <c r="C998" s="289"/>
      <c r="D998" s="275"/>
      <c r="E998" s="27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</row>
    <row r="999" customFormat="1" spans="1:230">
      <c r="A999" s="279" t="s">
        <v>1939</v>
      </c>
      <c r="B999" s="301" t="s">
        <v>1940</v>
      </c>
      <c r="C999" s="289"/>
      <c r="D999" s="275"/>
      <c r="E999" s="27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</row>
    <row r="1000" customFormat="1" spans="1:230">
      <c r="A1000" s="279" t="s">
        <v>1941</v>
      </c>
      <c r="B1000" s="301" t="s">
        <v>1942</v>
      </c>
      <c r="C1000" s="289"/>
      <c r="D1000" s="275"/>
      <c r="E1000" s="27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</row>
    <row r="1001" customFormat="1" spans="1:230">
      <c r="A1001" s="279" t="s">
        <v>1943</v>
      </c>
      <c r="B1001" s="301" t="s">
        <v>1944</v>
      </c>
      <c r="C1001" s="289"/>
      <c r="D1001" s="275"/>
      <c r="E1001" s="27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</row>
    <row r="1002" customFormat="1" spans="1:230">
      <c r="A1002" s="279" t="s">
        <v>1945</v>
      </c>
      <c r="B1002" s="301" t="s">
        <v>1946</v>
      </c>
      <c r="C1002" s="289"/>
      <c r="D1002" s="275"/>
      <c r="E1002" s="275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</row>
    <row r="1003" customFormat="1" spans="1:230">
      <c r="A1003" s="279" t="s">
        <v>1947</v>
      </c>
      <c r="B1003" s="301" t="s">
        <v>1948</v>
      </c>
      <c r="C1003" s="289"/>
      <c r="D1003" s="275"/>
      <c r="E1003" s="275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</row>
    <row r="1004" customFormat="1" spans="1:230">
      <c r="A1004" s="279" t="s">
        <v>1949</v>
      </c>
      <c r="B1004" s="301" t="s">
        <v>1950</v>
      </c>
      <c r="C1004" s="289"/>
      <c r="D1004" s="275"/>
      <c r="E1004" s="275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</row>
    <row r="1005" customFormat="1" spans="1:230">
      <c r="A1005" s="279" t="s">
        <v>1951</v>
      </c>
      <c r="B1005" s="301" t="s">
        <v>1952</v>
      </c>
      <c r="C1005" s="289"/>
      <c r="D1005" s="275"/>
      <c r="E1005" s="275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</row>
    <row r="1006" customFormat="1" spans="1:230">
      <c r="A1006" s="279" t="s">
        <v>1953</v>
      </c>
      <c r="B1006" s="301" t="s">
        <v>1954</v>
      </c>
      <c r="C1006" s="289"/>
      <c r="D1006" s="275"/>
      <c r="E1006" s="275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</row>
    <row r="1007" customFormat="1" spans="1:230">
      <c r="A1007" s="276" t="s">
        <v>1955</v>
      </c>
      <c r="B1007" s="300" t="s">
        <v>1956</v>
      </c>
      <c r="C1007" s="278">
        <f>SUM(C1008:C1011)</f>
        <v>0</v>
      </c>
      <c r="D1007" s="275"/>
      <c r="E1007" s="275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</row>
    <row r="1008" s="260" customFormat="1" spans="1:24">
      <c r="A1008" s="279" t="s">
        <v>1957</v>
      </c>
      <c r="B1008" s="301" t="s">
        <v>208</v>
      </c>
      <c r="C1008" s="289"/>
      <c r="D1008" s="275"/>
      <c r="E1008" s="275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customFormat="1" spans="1:230">
      <c r="A1009" s="279" t="s">
        <v>1958</v>
      </c>
      <c r="B1009" s="301" t="s">
        <v>210</v>
      </c>
      <c r="C1009" s="289"/>
      <c r="D1009" s="275"/>
      <c r="E1009" s="275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</row>
    <row r="1010" customFormat="1" spans="1:230">
      <c r="A1010" s="279" t="s">
        <v>1959</v>
      </c>
      <c r="B1010" s="301" t="s">
        <v>212</v>
      </c>
      <c r="C1010" s="289"/>
      <c r="D1010" s="275"/>
      <c r="E1010" s="275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</row>
    <row r="1011" customFormat="1" spans="1:230">
      <c r="A1011" s="279" t="s">
        <v>1960</v>
      </c>
      <c r="B1011" s="301" t="s">
        <v>1961</v>
      </c>
      <c r="C1011" s="289"/>
      <c r="D1011" s="275"/>
      <c r="E1011" s="275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</row>
    <row r="1012" customFormat="1" spans="1:230">
      <c r="A1012" s="276" t="s">
        <v>1962</v>
      </c>
      <c r="B1012" s="300" t="s">
        <v>1963</v>
      </c>
      <c r="C1012" s="278">
        <f>SUM(C1013:C1022)</f>
        <v>11</v>
      </c>
      <c r="D1012" s="275"/>
      <c r="E1012" s="275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</row>
    <row r="1013" s="260" customFormat="1" spans="1:24">
      <c r="A1013" s="279" t="s">
        <v>1964</v>
      </c>
      <c r="B1013" s="301" t="s">
        <v>208</v>
      </c>
      <c r="C1013" s="289"/>
      <c r="D1013" s="275"/>
      <c r="E1013" s="275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customFormat="1" spans="1:230">
      <c r="A1014" s="279" t="s">
        <v>1965</v>
      </c>
      <c r="B1014" s="301" t="s">
        <v>210</v>
      </c>
      <c r="C1014" s="289"/>
      <c r="D1014" s="275"/>
      <c r="E1014" s="275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</row>
    <row r="1015" customFormat="1" spans="1:230">
      <c r="A1015" s="279" t="s">
        <v>1966</v>
      </c>
      <c r="B1015" s="301" t="s">
        <v>212</v>
      </c>
      <c r="C1015" s="289"/>
      <c r="D1015" s="275"/>
      <c r="E1015" s="275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</row>
    <row r="1016" customFormat="1" spans="1:230">
      <c r="A1016" s="279" t="s">
        <v>1967</v>
      </c>
      <c r="B1016" s="301" t="s">
        <v>1968</v>
      </c>
      <c r="C1016" s="289"/>
      <c r="D1016" s="275"/>
      <c r="E1016" s="275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</row>
    <row r="1017" customFormat="1" spans="1:230">
      <c r="A1017" s="279" t="s">
        <v>1969</v>
      </c>
      <c r="B1017" s="301" t="s">
        <v>1970</v>
      </c>
      <c r="C1017" s="289"/>
      <c r="D1017" s="275"/>
      <c r="E1017" s="275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</row>
    <row r="1018" customFormat="1" spans="1:230">
      <c r="A1018" s="279" t="s">
        <v>1971</v>
      </c>
      <c r="B1018" s="301" t="s">
        <v>1972</v>
      </c>
      <c r="C1018" s="289"/>
      <c r="D1018" s="275"/>
      <c r="E1018" s="275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</row>
    <row r="1019" customFormat="1" spans="1:230">
      <c r="A1019" s="279" t="s">
        <v>1973</v>
      </c>
      <c r="B1019" s="301" t="s">
        <v>1974</v>
      </c>
      <c r="C1019" s="289"/>
      <c r="D1019" s="275"/>
      <c r="E1019" s="275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</row>
    <row r="1020" customFormat="1" spans="1:230">
      <c r="A1020" s="279" t="s">
        <v>1975</v>
      </c>
      <c r="B1020" s="301" t="s">
        <v>1976</v>
      </c>
      <c r="C1020" s="289"/>
      <c r="D1020" s="275"/>
      <c r="E1020" s="275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</row>
    <row r="1021" customFormat="1" spans="1:230">
      <c r="A1021" s="279" t="s">
        <v>1977</v>
      </c>
      <c r="B1021" s="301" t="s">
        <v>226</v>
      </c>
      <c r="C1021" s="289"/>
      <c r="D1021" s="275"/>
      <c r="E1021" s="275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</row>
    <row r="1022" customFormat="1" spans="1:230">
      <c r="A1022" s="279" t="s">
        <v>1978</v>
      </c>
      <c r="B1022" s="301" t="s">
        <v>1979</v>
      </c>
      <c r="C1022" s="289">
        <v>11</v>
      </c>
      <c r="D1022" s="275"/>
      <c r="E1022" s="275">
        <v>11</v>
      </c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</row>
    <row r="1023" customFormat="1" spans="1:230">
      <c r="A1023" s="276" t="s">
        <v>1980</v>
      </c>
      <c r="B1023" s="300" t="s">
        <v>1981</v>
      </c>
      <c r="C1023" s="278">
        <f>SUM(C1024:C1029)</f>
        <v>0</v>
      </c>
      <c r="D1023" s="275"/>
      <c r="E1023" s="275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</row>
    <row r="1024" customFormat="1" spans="1:230">
      <c r="A1024" s="279" t="s">
        <v>1982</v>
      </c>
      <c r="B1024" s="301" t="s">
        <v>208</v>
      </c>
      <c r="C1024" s="289"/>
      <c r="D1024" s="275"/>
      <c r="E1024" s="275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</row>
    <row r="1025" customFormat="1" spans="1:230">
      <c r="A1025" s="279" t="s">
        <v>1983</v>
      </c>
      <c r="B1025" s="301" t="s">
        <v>210</v>
      </c>
      <c r="C1025" s="289"/>
      <c r="D1025" s="275"/>
      <c r="E1025" s="275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</row>
    <row r="1026" customFormat="1" spans="1:230">
      <c r="A1026" s="279" t="s">
        <v>1984</v>
      </c>
      <c r="B1026" s="301" t="s">
        <v>212</v>
      </c>
      <c r="C1026" s="289"/>
      <c r="D1026" s="275"/>
      <c r="E1026" s="275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</row>
    <row r="1027" s="260" customFormat="1" spans="1:24">
      <c r="A1027" s="279" t="s">
        <v>1985</v>
      </c>
      <c r="B1027" s="301" t="s">
        <v>1986</v>
      </c>
      <c r="C1027" s="289"/>
      <c r="D1027" s="275"/>
      <c r="E1027" s="275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customFormat="1" spans="1:230">
      <c r="A1028" s="279" t="s">
        <v>1987</v>
      </c>
      <c r="B1028" s="301" t="s">
        <v>1988</v>
      </c>
      <c r="C1028" s="289"/>
      <c r="D1028" s="275"/>
      <c r="E1028" s="275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</row>
    <row r="1029" customFormat="1" spans="1:230">
      <c r="A1029" s="279" t="s">
        <v>1989</v>
      </c>
      <c r="B1029" s="301" t="s">
        <v>1990</v>
      </c>
      <c r="C1029" s="289"/>
      <c r="D1029" s="275"/>
      <c r="E1029" s="275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</row>
    <row r="1030" customFormat="1" spans="1:230">
      <c r="A1030" s="276" t="s">
        <v>1991</v>
      </c>
      <c r="B1030" s="300" t="s">
        <v>1992</v>
      </c>
      <c r="C1030" s="278">
        <f>SUM(C1031:C1037)</f>
        <v>0</v>
      </c>
      <c r="D1030" s="275"/>
      <c r="E1030" s="275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</row>
    <row r="1031" customFormat="1" spans="1:230">
      <c r="A1031" s="279" t="s">
        <v>1993</v>
      </c>
      <c r="B1031" s="301" t="s">
        <v>208</v>
      </c>
      <c r="C1031" s="289"/>
      <c r="D1031" s="275"/>
      <c r="E1031" s="275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</row>
    <row r="1032" customFormat="1" spans="1:230">
      <c r="A1032" s="279" t="s">
        <v>1994</v>
      </c>
      <c r="B1032" s="301" t="s">
        <v>210</v>
      </c>
      <c r="C1032" s="289"/>
      <c r="D1032" s="275"/>
      <c r="E1032" s="275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</row>
    <row r="1033" customFormat="1" spans="1:230">
      <c r="A1033" s="279" t="s">
        <v>1995</v>
      </c>
      <c r="B1033" s="301" t="s">
        <v>212</v>
      </c>
      <c r="C1033" s="289"/>
      <c r="D1033" s="275"/>
      <c r="E1033" s="275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</row>
    <row r="1034" s="260" customFormat="1" spans="1:24">
      <c r="A1034" s="279" t="s">
        <v>1996</v>
      </c>
      <c r="B1034" s="301" t="s">
        <v>1997</v>
      </c>
      <c r="C1034" s="289"/>
      <c r="D1034" s="275"/>
      <c r="E1034" s="275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customFormat="1" spans="1:230">
      <c r="A1035" s="279" t="s">
        <v>1998</v>
      </c>
      <c r="B1035" s="301" t="s">
        <v>1999</v>
      </c>
      <c r="C1035" s="289"/>
      <c r="D1035" s="275"/>
      <c r="E1035" s="275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</row>
    <row r="1036" customFormat="1" spans="1:230">
      <c r="A1036" s="279" t="s">
        <v>2000</v>
      </c>
      <c r="B1036" s="301" t="s">
        <v>2001</v>
      </c>
      <c r="C1036" s="289"/>
      <c r="D1036" s="275"/>
      <c r="E1036" s="275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</row>
    <row r="1037" customFormat="1" spans="1:230">
      <c r="A1037" s="279" t="s">
        <v>2002</v>
      </c>
      <c r="B1037" s="301" t="s">
        <v>2003</v>
      </c>
      <c r="C1037" s="289"/>
      <c r="D1037" s="275"/>
      <c r="E1037" s="275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</row>
    <row r="1038" customFormat="1" spans="1:230">
      <c r="A1038" s="276" t="s">
        <v>2004</v>
      </c>
      <c r="B1038" s="300" t="s">
        <v>2005</v>
      </c>
      <c r="C1038" s="278">
        <f>SUM(C1039:C1043)</f>
        <v>0</v>
      </c>
      <c r="D1038" s="275"/>
      <c r="E1038" s="275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</row>
    <row r="1039" customFormat="1" spans="1:230">
      <c r="A1039" s="279" t="s">
        <v>2006</v>
      </c>
      <c r="B1039" s="301" t="s">
        <v>2007</v>
      </c>
      <c r="C1039" s="289"/>
      <c r="D1039" s="275"/>
      <c r="E1039" s="275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</row>
    <row r="1040" customFormat="1" spans="1:230">
      <c r="A1040" s="279" t="s">
        <v>2008</v>
      </c>
      <c r="B1040" s="301" t="s">
        <v>2009</v>
      </c>
      <c r="C1040" s="289"/>
      <c r="D1040" s="275"/>
      <c r="E1040" s="275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</row>
    <row r="1041" s="260" customFormat="1" spans="1:24">
      <c r="A1041" s="279" t="s">
        <v>2010</v>
      </c>
      <c r="B1041" s="301" t="s">
        <v>2011</v>
      </c>
      <c r="C1041" s="289"/>
      <c r="D1041" s="275"/>
      <c r="E1041" s="275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customFormat="1" spans="1:230">
      <c r="A1042" s="279" t="s">
        <v>2012</v>
      </c>
      <c r="B1042" s="301" t="s">
        <v>2013</v>
      </c>
      <c r="C1042" s="289"/>
      <c r="D1042" s="275"/>
      <c r="E1042" s="275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</row>
    <row r="1043" customFormat="1" spans="1:230">
      <c r="A1043" s="279" t="s">
        <v>2014</v>
      </c>
      <c r="B1043" s="301" t="s">
        <v>2015</v>
      </c>
      <c r="C1043" s="289"/>
      <c r="D1043" s="275"/>
      <c r="E1043" s="275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</row>
    <row r="1044" customFormat="1" spans="1:230">
      <c r="A1044" s="273" t="s">
        <v>2016</v>
      </c>
      <c r="B1044" s="302" t="s">
        <v>188</v>
      </c>
      <c r="C1044" s="275">
        <f>SUM(C1045,C1055,C1061)</f>
        <v>8</v>
      </c>
      <c r="D1044" s="275"/>
      <c r="E1044" s="275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</row>
    <row r="1045" customFormat="1" spans="1:230">
      <c r="A1045" s="276" t="s">
        <v>2017</v>
      </c>
      <c r="B1045" s="300" t="s">
        <v>2018</v>
      </c>
      <c r="C1045" s="278">
        <f>SUM(C1046:C1054)</f>
        <v>0</v>
      </c>
      <c r="D1045" s="275"/>
      <c r="E1045" s="275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</row>
    <row r="1046" customFormat="1" spans="1:230">
      <c r="A1046" s="279" t="s">
        <v>2019</v>
      </c>
      <c r="B1046" s="301" t="s">
        <v>208</v>
      </c>
      <c r="C1046" s="289"/>
      <c r="D1046" s="275"/>
      <c r="E1046" s="275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</row>
    <row r="1047" s="259" customFormat="1" spans="1:24">
      <c r="A1047" s="279" t="s">
        <v>2020</v>
      </c>
      <c r="B1047" s="301" t="s">
        <v>210</v>
      </c>
      <c r="C1047" s="289"/>
      <c r="D1047" s="275"/>
      <c r="E1047" s="275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="260" customFormat="1" spans="1:24">
      <c r="A1048" s="279" t="s">
        <v>2021</v>
      </c>
      <c r="B1048" s="301" t="s">
        <v>212</v>
      </c>
      <c r="C1048" s="289"/>
      <c r="D1048" s="275"/>
      <c r="E1048" s="275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customFormat="1" spans="1:230">
      <c r="A1049" s="279" t="s">
        <v>2022</v>
      </c>
      <c r="B1049" s="301" t="s">
        <v>2023</v>
      </c>
      <c r="C1049" s="289"/>
      <c r="D1049" s="275"/>
      <c r="E1049" s="275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</row>
    <row r="1050" customFormat="1" spans="1:230">
      <c r="A1050" s="279" t="s">
        <v>2024</v>
      </c>
      <c r="B1050" s="301" t="s">
        <v>2025</v>
      </c>
      <c r="C1050" s="289"/>
      <c r="D1050" s="275"/>
      <c r="E1050" s="275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</row>
    <row r="1051" customFormat="1" spans="1:230">
      <c r="A1051" s="279" t="s">
        <v>2026</v>
      </c>
      <c r="B1051" s="301" t="s">
        <v>2027</v>
      </c>
      <c r="C1051" s="289"/>
      <c r="D1051" s="275"/>
      <c r="E1051" s="275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</row>
    <row r="1052" customFormat="1" spans="1:230">
      <c r="A1052" s="279" t="s">
        <v>2028</v>
      </c>
      <c r="B1052" s="301" t="s">
        <v>2029</v>
      </c>
      <c r="C1052" s="289"/>
      <c r="D1052" s="275"/>
      <c r="E1052" s="275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</row>
    <row r="1053" customFormat="1" spans="1:230">
      <c r="A1053" s="279" t="s">
        <v>2030</v>
      </c>
      <c r="B1053" s="301" t="s">
        <v>226</v>
      </c>
      <c r="C1053" s="289"/>
      <c r="D1053" s="275"/>
      <c r="E1053" s="275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</row>
    <row r="1054" customFormat="1" spans="1:230">
      <c r="A1054" s="279" t="s">
        <v>2031</v>
      </c>
      <c r="B1054" s="301" t="s">
        <v>2032</v>
      </c>
      <c r="C1054" s="289"/>
      <c r="D1054" s="275"/>
      <c r="E1054" s="275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</row>
    <row r="1055" customFormat="1" spans="1:230">
      <c r="A1055" s="276" t="s">
        <v>2033</v>
      </c>
      <c r="B1055" s="300" t="s">
        <v>2034</v>
      </c>
      <c r="C1055" s="278">
        <f>SUM(C1056:C1060)</f>
        <v>8</v>
      </c>
      <c r="D1055" s="275"/>
      <c r="E1055" s="275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</row>
    <row r="1056" customFormat="1" spans="1:230">
      <c r="A1056" s="279" t="s">
        <v>2035</v>
      </c>
      <c r="B1056" s="301" t="s">
        <v>208</v>
      </c>
      <c r="C1056" s="289"/>
      <c r="D1056" s="275"/>
      <c r="E1056" s="275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</row>
    <row r="1057" customFormat="1" spans="1:230">
      <c r="A1057" s="279" t="s">
        <v>2036</v>
      </c>
      <c r="B1057" s="301" t="s">
        <v>210</v>
      </c>
      <c r="C1057" s="289"/>
      <c r="D1057" s="275"/>
      <c r="E1057" s="275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</row>
    <row r="1058" s="260" customFormat="1" spans="1:24">
      <c r="A1058" s="279" t="s">
        <v>2037</v>
      </c>
      <c r="B1058" s="301" t="s">
        <v>212</v>
      </c>
      <c r="C1058" s="289"/>
      <c r="D1058" s="275"/>
      <c r="E1058" s="275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customFormat="1" spans="1:230">
      <c r="A1059" s="279" t="s">
        <v>2038</v>
      </c>
      <c r="B1059" s="301" t="s">
        <v>2039</v>
      </c>
      <c r="C1059" s="289"/>
      <c r="D1059" s="275"/>
      <c r="E1059" s="275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</row>
    <row r="1060" customFormat="1" spans="1:230">
      <c r="A1060" s="279" t="s">
        <v>2040</v>
      </c>
      <c r="B1060" s="301" t="s">
        <v>2041</v>
      </c>
      <c r="C1060" s="289">
        <v>8</v>
      </c>
      <c r="D1060" s="275"/>
      <c r="E1060" s="275">
        <v>8</v>
      </c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</row>
    <row r="1061" customFormat="1" spans="1:230">
      <c r="A1061" s="276" t="s">
        <v>2042</v>
      </c>
      <c r="B1061" s="300" t="s">
        <v>2043</v>
      </c>
      <c r="C1061" s="278">
        <f>SUM(C1062:C1063)</f>
        <v>0</v>
      </c>
      <c r="D1061" s="275"/>
      <c r="E1061" s="275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</row>
    <row r="1062" customFormat="1" spans="1:230">
      <c r="A1062" s="279" t="s">
        <v>2044</v>
      </c>
      <c r="B1062" s="301" t="s">
        <v>2045</v>
      </c>
      <c r="C1062" s="289"/>
      <c r="D1062" s="275"/>
      <c r="E1062" s="275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</row>
    <row r="1063" customFormat="1" spans="1:230">
      <c r="A1063" s="279" t="s">
        <v>2046</v>
      </c>
      <c r="B1063" s="301" t="s">
        <v>2047</v>
      </c>
      <c r="C1063" s="289"/>
      <c r="D1063" s="275"/>
      <c r="E1063" s="275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</row>
    <row r="1064" s="260" customFormat="1" spans="1:24">
      <c r="A1064" s="273" t="s">
        <v>2048</v>
      </c>
      <c r="B1064" s="302" t="s">
        <v>189</v>
      </c>
      <c r="C1064" s="275">
        <f>SUM(C1065,C1072,C1082,C1088,C1091)</f>
        <v>0</v>
      </c>
      <c r="D1064" s="275"/>
      <c r="E1064" s="275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customFormat="1" spans="1:230">
      <c r="A1065" s="276" t="s">
        <v>2049</v>
      </c>
      <c r="B1065" s="300" t="s">
        <v>2050</v>
      </c>
      <c r="C1065" s="278">
        <f>SUM(C1066:C1071)</f>
        <v>0</v>
      </c>
      <c r="D1065" s="275"/>
      <c r="E1065" s="275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</row>
    <row r="1066" customFormat="1" spans="1:230">
      <c r="A1066" s="279" t="s">
        <v>2051</v>
      </c>
      <c r="B1066" s="301" t="s">
        <v>208</v>
      </c>
      <c r="C1066" s="289"/>
      <c r="D1066" s="275"/>
      <c r="E1066" s="275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</row>
    <row r="1067" s="259" customFormat="1" spans="1:24">
      <c r="A1067" s="279" t="s">
        <v>2052</v>
      </c>
      <c r="B1067" s="301" t="s">
        <v>210</v>
      </c>
      <c r="C1067" s="289"/>
      <c r="D1067" s="275"/>
      <c r="E1067" s="275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="260" customFormat="1" spans="1:24">
      <c r="A1068" s="279" t="s">
        <v>2053</v>
      </c>
      <c r="B1068" s="301" t="s">
        <v>212</v>
      </c>
      <c r="C1068" s="289"/>
      <c r="D1068" s="275"/>
      <c r="E1068" s="275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customFormat="1" spans="1:230">
      <c r="A1069" s="279" t="s">
        <v>2054</v>
      </c>
      <c r="B1069" s="301" t="s">
        <v>2055</v>
      </c>
      <c r="C1069" s="289"/>
      <c r="D1069" s="275"/>
      <c r="E1069" s="275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</row>
    <row r="1070" customFormat="1" spans="1:230">
      <c r="A1070" s="279" t="s">
        <v>2056</v>
      </c>
      <c r="B1070" s="301" t="s">
        <v>226</v>
      </c>
      <c r="C1070" s="289"/>
      <c r="D1070" s="275"/>
      <c r="E1070" s="275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</row>
    <row r="1071" customFormat="1" spans="1:230">
      <c r="A1071" s="279" t="s">
        <v>2057</v>
      </c>
      <c r="B1071" s="301" t="s">
        <v>2058</v>
      </c>
      <c r="C1071" s="289"/>
      <c r="D1071" s="275"/>
      <c r="E1071" s="275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</row>
    <row r="1072" customFormat="1" spans="1:230">
      <c r="A1072" s="276" t="s">
        <v>2059</v>
      </c>
      <c r="B1072" s="300" t="s">
        <v>2060</v>
      </c>
      <c r="C1072" s="278">
        <f>SUM(C1073:C1081)</f>
        <v>0</v>
      </c>
      <c r="D1072" s="275"/>
      <c r="E1072" s="275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</row>
    <row r="1073" customFormat="1" spans="1:230">
      <c r="A1073" s="279" t="s">
        <v>2061</v>
      </c>
      <c r="B1073" s="301" t="s">
        <v>2062</v>
      </c>
      <c r="C1073" s="289"/>
      <c r="D1073" s="275"/>
      <c r="E1073" s="275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</row>
    <row r="1074" customFormat="1" spans="1:230">
      <c r="A1074" s="279" t="s">
        <v>2063</v>
      </c>
      <c r="B1074" s="301" t="s">
        <v>2064</v>
      </c>
      <c r="C1074" s="289"/>
      <c r="D1074" s="275"/>
      <c r="E1074" s="275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</row>
    <row r="1075" s="260" customFormat="1" spans="1:24">
      <c r="A1075" s="279" t="s">
        <v>2065</v>
      </c>
      <c r="B1075" s="301" t="s">
        <v>2066</v>
      </c>
      <c r="C1075" s="289"/>
      <c r="D1075" s="275"/>
      <c r="E1075" s="275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customFormat="1" spans="1:230">
      <c r="A1076" s="279" t="s">
        <v>2067</v>
      </c>
      <c r="B1076" s="301" t="s">
        <v>2068</v>
      </c>
      <c r="C1076" s="289"/>
      <c r="D1076" s="275"/>
      <c r="E1076" s="275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</row>
    <row r="1077" customFormat="1" spans="1:230">
      <c r="A1077" s="279" t="s">
        <v>2069</v>
      </c>
      <c r="B1077" s="301" t="s">
        <v>2070</v>
      </c>
      <c r="C1077" s="289"/>
      <c r="D1077" s="275"/>
      <c r="E1077" s="275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</row>
    <row r="1078" customFormat="1" spans="1:230">
      <c r="A1078" s="279" t="s">
        <v>2071</v>
      </c>
      <c r="B1078" s="301" t="s">
        <v>2072</v>
      </c>
      <c r="C1078" s="289"/>
      <c r="D1078" s="275"/>
      <c r="E1078" s="275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</row>
    <row r="1079" customFormat="1" spans="1:230">
      <c r="A1079" s="279" t="s">
        <v>2073</v>
      </c>
      <c r="B1079" s="301" t="s">
        <v>2074</v>
      </c>
      <c r="C1079" s="289"/>
      <c r="D1079" s="275"/>
      <c r="E1079" s="275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</row>
    <row r="1080" customFormat="1" spans="1:230">
      <c r="A1080" s="279" t="s">
        <v>2075</v>
      </c>
      <c r="B1080" s="301" t="s">
        <v>2076</v>
      </c>
      <c r="C1080" s="289"/>
      <c r="D1080" s="275"/>
      <c r="E1080" s="275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</row>
    <row r="1081" s="260" customFormat="1" spans="1:24">
      <c r="A1081" s="279" t="s">
        <v>2077</v>
      </c>
      <c r="B1081" s="301" t="s">
        <v>2078</v>
      </c>
      <c r="C1081" s="289"/>
      <c r="D1081" s="275"/>
      <c r="E1081" s="275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="259" customFormat="1" spans="1:24">
      <c r="A1082" s="276" t="s">
        <v>2079</v>
      </c>
      <c r="B1082" s="300" t="s">
        <v>2080</v>
      </c>
      <c r="C1082" s="278">
        <f>SUM(C1083:C1087)</f>
        <v>0</v>
      </c>
      <c r="D1082" s="275"/>
      <c r="E1082" s="275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="260" customFormat="1" spans="1:24">
      <c r="A1083" s="279" t="s">
        <v>2081</v>
      </c>
      <c r="B1083" s="301" t="s">
        <v>2082</v>
      </c>
      <c r="C1083" s="289"/>
      <c r="D1083" s="275"/>
      <c r="E1083" s="275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="260" customFormat="1" spans="1:24">
      <c r="A1084" s="279" t="s">
        <v>2083</v>
      </c>
      <c r="B1084" s="264" t="s">
        <v>2084</v>
      </c>
      <c r="C1084" s="289"/>
      <c r="D1084" s="275"/>
      <c r="E1084" s="275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="260" customFormat="1" spans="1:24">
      <c r="A1085" s="279" t="s">
        <v>2085</v>
      </c>
      <c r="B1085" s="301" t="s">
        <v>2086</v>
      </c>
      <c r="C1085" s="289"/>
      <c r="D1085" s="275"/>
      <c r="E1085" s="275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="260" customFormat="1" spans="1:24">
      <c r="A1086" s="279" t="s">
        <v>2087</v>
      </c>
      <c r="B1086" s="301" t="s">
        <v>2088</v>
      </c>
      <c r="C1086" s="289"/>
      <c r="D1086" s="275"/>
      <c r="E1086" s="275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="260" customFormat="1" spans="1:24">
      <c r="A1087" s="279" t="s">
        <v>2089</v>
      </c>
      <c r="B1087" s="301" t="s">
        <v>2090</v>
      </c>
      <c r="C1087" s="289"/>
      <c r="D1087" s="275"/>
      <c r="E1087" s="275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="260" customFormat="1" spans="1:24">
      <c r="A1088" s="276" t="s">
        <v>2091</v>
      </c>
      <c r="B1088" s="300" t="s">
        <v>2092</v>
      </c>
      <c r="C1088" s="278">
        <f>SUM(C1089:C1090)</f>
        <v>0</v>
      </c>
      <c r="D1088" s="275"/>
      <c r="E1088" s="275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="260" customFormat="1" spans="1:24">
      <c r="A1089" s="279" t="s">
        <v>2093</v>
      </c>
      <c r="B1089" s="301" t="s">
        <v>2094</v>
      </c>
      <c r="C1089" s="289"/>
      <c r="D1089" s="275"/>
      <c r="E1089" s="275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="260" customFormat="1" spans="1:24">
      <c r="A1090" s="279" t="s">
        <v>2095</v>
      </c>
      <c r="B1090" s="301" t="s">
        <v>2096</v>
      </c>
      <c r="C1090" s="289"/>
      <c r="D1090" s="275"/>
      <c r="E1090" s="275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="260" customFormat="1" spans="1:24">
      <c r="A1091" s="276" t="s">
        <v>2097</v>
      </c>
      <c r="B1091" s="300" t="s">
        <v>2098</v>
      </c>
      <c r="C1091" s="278">
        <f>SUM(C1092:C1093)</f>
        <v>0</v>
      </c>
      <c r="D1091" s="275"/>
      <c r="E1091" s="275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="259" customFormat="1" spans="1:24">
      <c r="A1092" s="279" t="s">
        <v>2099</v>
      </c>
      <c r="B1092" s="301" t="s">
        <v>2100</v>
      </c>
      <c r="C1092" s="289"/>
      <c r="D1092" s="275"/>
      <c r="E1092" s="275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="260" customFormat="1" spans="1:24">
      <c r="A1093" s="279" t="s">
        <v>2101</v>
      </c>
      <c r="B1093" s="301" t="s">
        <v>2102</v>
      </c>
      <c r="C1093" s="289"/>
      <c r="D1093" s="275"/>
      <c r="E1093" s="275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customFormat="1" spans="1:230">
      <c r="A1094" s="273" t="s">
        <v>2103</v>
      </c>
      <c r="B1094" s="302" t="s">
        <v>190</v>
      </c>
      <c r="C1094" s="275">
        <f>SUM(C1095:C1103)</f>
        <v>0</v>
      </c>
      <c r="D1094" s="275"/>
      <c r="E1094" s="275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</row>
    <row r="1095" customFormat="1" spans="1:230">
      <c r="A1095" s="303" t="s">
        <v>2104</v>
      </c>
      <c r="B1095" s="304" t="s">
        <v>2105</v>
      </c>
      <c r="C1095" s="305"/>
      <c r="D1095" s="275"/>
      <c r="E1095" s="275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</row>
    <row r="1096" customFormat="1" spans="1:230">
      <c r="A1096" s="303" t="s">
        <v>2106</v>
      </c>
      <c r="B1096" s="304" t="s">
        <v>2107</v>
      </c>
      <c r="C1096" s="305"/>
      <c r="D1096" s="275"/>
      <c r="E1096" s="275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</row>
    <row r="1097" customFormat="1" spans="1:230">
      <c r="A1097" s="303" t="s">
        <v>2108</v>
      </c>
      <c r="B1097" s="304" t="s">
        <v>2109</v>
      </c>
      <c r="C1097" s="305"/>
      <c r="D1097" s="275"/>
      <c r="E1097" s="275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</row>
    <row r="1098" customFormat="1" spans="1:230">
      <c r="A1098" s="303" t="s">
        <v>2110</v>
      </c>
      <c r="B1098" s="304" t="s">
        <v>2111</v>
      </c>
      <c r="C1098" s="305"/>
      <c r="D1098" s="275"/>
      <c r="E1098" s="275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</row>
    <row r="1099" customFormat="1" spans="1:230">
      <c r="A1099" s="303" t="s">
        <v>2112</v>
      </c>
      <c r="B1099" s="304" t="s">
        <v>2113</v>
      </c>
      <c r="C1099" s="305"/>
      <c r="D1099" s="275"/>
      <c r="E1099" s="275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</row>
    <row r="1100" customFormat="1" spans="1:230">
      <c r="A1100" s="303" t="s">
        <v>2114</v>
      </c>
      <c r="B1100" s="304" t="s">
        <v>1611</v>
      </c>
      <c r="C1100" s="305"/>
      <c r="D1100" s="275"/>
      <c r="E1100" s="275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</row>
    <row r="1101" customFormat="1" spans="1:230">
      <c r="A1101" s="303" t="s">
        <v>2115</v>
      </c>
      <c r="B1101" s="304" t="s">
        <v>2116</v>
      </c>
      <c r="C1101" s="305"/>
      <c r="D1101" s="275"/>
      <c r="E1101" s="275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</row>
    <row r="1102" customFormat="1" spans="1:230">
      <c r="A1102" s="303" t="s">
        <v>2117</v>
      </c>
      <c r="B1102" s="304" t="s">
        <v>2118</v>
      </c>
      <c r="C1102" s="305"/>
      <c r="D1102" s="275"/>
      <c r="E1102" s="275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</row>
    <row r="1103" customFormat="1" spans="1:230">
      <c r="A1103" s="303" t="s">
        <v>2119</v>
      </c>
      <c r="B1103" s="304" t="s">
        <v>2120</v>
      </c>
      <c r="C1103" s="305"/>
      <c r="D1103" s="275"/>
      <c r="E1103" s="275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</row>
    <row r="1104" customFormat="1" spans="1:230">
      <c r="A1104" s="273" t="s">
        <v>2121</v>
      </c>
      <c r="B1104" s="302" t="s">
        <v>191</v>
      </c>
      <c r="C1104" s="275">
        <f>SUM(C1105,C1132,C1147)</f>
        <v>426</v>
      </c>
      <c r="D1104" s="275"/>
      <c r="E1104" s="275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</row>
    <row r="1105" customFormat="1" spans="1:230">
      <c r="A1105" s="276" t="s">
        <v>2122</v>
      </c>
      <c r="B1105" s="300" t="s">
        <v>2123</v>
      </c>
      <c r="C1105" s="278">
        <f>SUM(C1106:C1131)</f>
        <v>426</v>
      </c>
      <c r="D1105" s="275"/>
      <c r="E1105" s="275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</row>
    <row r="1106" customFormat="1" spans="1:230">
      <c r="A1106" s="279" t="s">
        <v>2124</v>
      </c>
      <c r="B1106" s="301" t="s">
        <v>208</v>
      </c>
      <c r="C1106" s="289"/>
      <c r="D1106" s="275"/>
      <c r="E1106" s="275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</row>
    <row r="1107" customFormat="1" spans="1:230">
      <c r="A1107" s="279" t="s">
        <v>2125</v>
      </c>
      <c r="B1107" s="301" t="s">
        <v>210</v>
      </c>
      <c r="C1107" s="289"/>
      <c r="D1107" s="275"/>
      <c r="E1107" s="275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</row>
    <row r="1108" customFormat="1" spans="1:230">
      <c r="A1108" s="279" t="s">
        <v>2126</v>
      </c>
      <c r="B1108" s="301" t="s">
        <v>212</v>
      </c>
      <c r="C1108" s="281">
        <v>178</v>
      </c>
      <c r="D1108" s="275"/>
      <c r="E1108" s="275">
        <v>178</v>
      </c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</row>
    <row r="1109" customFormat="1" spans="1:230">
      <c r="A1109" s="279" t="s">
        <v>2127</v>
      </c>
      <c r="B1109" s="301" t="s">
        <v>2128</v>
      </c>
      <c r="C1109" s="281">
        <v>20</v>
      </c>
      <c r="D1109" s="275"/>
      <c r="E1109" s="275">
        <v>20</v>
      </c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</row>
    <row r="1110" customFormat="1" spans="1:230">
      <c r="A1110" s="279" t="s">
        <v>2129</v>
      </c>
      <c r="B1110" s="301" t="s">
        <v>2130</v>
      </c>
      <c r="C1110" s="281"/>
      <c r="D1110" s="275"/>
      <c r="E1110" s="275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</row>
    <row r="1111" customFormat="1" spans="1:230">
      <c r="A1111" s="279" t="s">
        <v>2131</v>
      </c>
      <c r="B1111" s="301" t="s">
        <v>2132</v>
      </c>
      <c r="C1111" s="281"/>
      <c r="D1111" s="275"/>
      <c r="E1111" s="275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</row>
    <row r="1112" customFormat="1" spans="1:230">
      <c r="A1112" s="279" t="s">
        <v>2133</v>
      </c>
      <c r="B1112" s="301" t="s">
        <v>2134</v>
      </c>
      <c r="C1112" s="281"/>
      <c r="D1112" s="275"/>
      <c r="E1112" s="275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</row>
    <row r="1113" customFormat="1" spans="1:230">
      <c r="A1113" s="279" t="s">
        <v>2135</v>
      </c>
      <c r="B1113" s="301" t="s">
        <v>2136</v>
      </c>
      <c r="C1113" s="289">
        <v>10</v>
      </c>
      <c r="D1113" s="275"/>
      <c r="E1113" s="275">
        <v>10</v>
      </c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</row>
    <row r="1114" customFormat="1" spans="1:230">
      <c r="A1114" s="279" t="s">
        <v>2137</v>
      </c>
      <c r="B1114" s="301" t="s">
        <v>2138</v>
      </c>
      <c r="C1114" s="289"/>
      <c r="D1114" s="275"/>
      <c r="E1114" s="275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</row>
    <row r="1115" customFormat="1" spans="1:230">
      <c r="A1115" s="279" t="s">
        <v>2139</v>
      </c>
      <c r="B1115" s="301" t="s">
        <v>2140</v>
      </c>
      <c r="C1115" s="289"/>
      <c r="D1115" s="275"/>
      <c r="E1115" s="275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</row>
    <row r="1116" customFormat="1" spans="1:230">
      <c r="A1116" s="279" t="s">
        <v>2141</v>
      </c>
      <c r="B1116" s="301" t="s">
        <v>2142</v>
      </c>
      <c r="C1116" s="289"/>
      <c r="D1116" s="275"/>
      <c r="E1116" s="275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</row>
    <row r="1117" customFormat="1" spans="1:230">
      <c r="A1117" s="279" t="s">
        <v>2143</v>
      </c>
      <c r="B1117" s="301" t="s">
        <v>2144</v>
      </c>
      <c r="C1117" s="289"/>
      <c r="D1117" s="275"/>
      <c r="E1117" s="275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</row>
    <row r="1118" customFormat="1" spans="1:230">
      <c r="A1118" s="279" t="s">
        <v>2145</v>
      </c>
      <c r="B1118" s="301" t="s">
        <v>2146</v>
      </c>
      <c r="C1118" s="289"/>
      <c r="D1118" s="275"/>
      <c r="E1118" s="275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</row>
    <row r="1119" customFormat="1" spans="1:230">
      <c r="A1119" s="279" t="s">
        <v>2147</v>
      </c>
      <c r="B1119" s="301" t="s">
        <v>2148</v>
      </c>
      <c r="C1119" s="289"/>
      <c r="D1119" s="275"/>
      <c r="E1119" s="275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</row>
    <row r="1120" s="260" customFormat="1" spans="1:24">
      <c r="A1120" s="279" t="s">
        <v>2149</v>
      </c>
      <c r="B1120" s="301" t="s">
        <v>2150</v>
      </c>
      <c r="C1120" s="289"/>
      <c r="D1120" s="275"/>
      <c r="E1120" s="275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customFormat="1" spans="1:230">
      <c r="A1121" s="279" t="s">
        <v>2151</v>
      </c>
      <c r="B1121" s="301" t="s">
        <v>2152</v>
      </c>
      <c r="C1121" s="289"/>
      <c r="D1121" s="275"/>
      <c r="E1121" s="275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</row>
    <row r="1122" customFormat="1" spans="1:230">
      <c r="A1122" s="279" t="s">
        <v>2153</v>
      </c>
      <c r="B1122" s="301" t="s">
        <v>2154</v>
      </c>
      <c r="C1122" s="289"/>
      <c r="D1122" s="275"/>
      <c r="E1122" s="275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</row>
    <row r="1123" customFormat="1" spans="1:230">
      <c r="A1123" s="279" t="s">
        <v>2155</v>
      </c>
      <c r="B1123" s="301" t="s">
        <v>2156</v>
      </c>
      <c r="C1123" s="289"/>
      <c r="D1123" s="275"/>
      <c r="E1123" s="275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</row>
    <row r="1124" customFormat="1" spans="1:230">
      <c r="A1124" s="279" t="s">
        <v>2157</v>
      </c>
      <c r="B1124" s="301" t="s">
        <v>2158</v>
      </c>
      <c r="C1124" s="289"/>
      <c r="D1124" s="275"/>
      <c r="E1124" s="275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</row>
    <row r="1125" customFormat="1" spans="1:230">
      <c r="A1125" s="279" t="s">
        <v>2159</v>
      </c>
      <c r="B1125" s="301" t="s">
        <v>2160</v>
      </c>
      <c r="C1125" s="289"/>
      <c r="D1125" s="275"/>
      <c r="E1125" s="275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</row>
    <row r="1126" customFormat="1" spans="1:230">
      <c r="A1126" s="279" t="s">
        <v>2161</v>
      </c>
      <c r="B1126" s="301" t="s">
        <v>2162</v>
      </c>
      <c r="C1126" s="289"/>
      <c r="D1126" s="275"/>
      <c r="E1126" s="275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</row>
    <row r="1127" customFormat="1" spans="1:230">
      <c r="A1127" s="279" t="s">
        <v>2163</v>
      </c>
      <c r="B1127" s="301" t="s">
        <v>2164</v>
      </c>
      <c r="C1127" s="289"/>
      <c r="D1127" s="275"/>
      <c r="E1127" s="275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</row>
    <row r="1128" customFormat="1" spans="1:230">
      <c r="A1128" s="279" t="s">
        <v>2165</v>
      </c>
      <c r="B1128" s="301" t="s">
        <v>2166</v>
      </c>
      <c r="C1128" s="289"/>
      <c r="D1128" s="275"/>
      <c r="E1128" s="275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</row>
    <row r="1129" customFormat="1" spans="1:230">
      <c r="A1129" s="279" t="s">
        <v>2167</v>
      </c>
      <c r="B1129" s="301" t="s">
        <v>2168</v>
      </c>
      <c r="C1129" s="289"/>
      <c r="D1129" s="275"/>
      <c r="E1129" s="275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</row>
    <row r="1130" customFormat="1" spans="1:230">
      <c r="A1130" s="279" t="s">
        <v>2169</v>
      </c>
      <c r="B1130" s="301" t="s">
        <v>226</v>
      </c>
      <c r="C1130" s="281">
        <v>198</v>
      </c>
      <c r="D1130" s="275">
        <v>154.61</v>
      </c>
      <c r="E1130" s="275">
        <f>C1130-D1130</f>
        <v>43.39</v>
      </c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</row>
    <row r="1131" customFormat="1" spans="1:230">
      <c r="A1131" s="279" t="s">
        <v>2170</v>
      </c>
      <c r="B1131" s="301" t="s">
        <v>2171</v>
      </c>
      <c r="C1131" s="281">
        <v>20</v>
      </c>
      <c r="D1131" s="275"/>
      <c r="E1131" s="275">
        <v>20</v>
      </c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</row>
    <row r="1132" customFormat="1" spans="1:230">
      <c r="A1132" s="276" t="s">
        <v>2172</v>
      </c>
      <c r="B1132" s="300" t="s">
        <v>2173</v>
      </c>
      <c r="C1132" s="278">
        <f>SUM(C1133:C1146)</f>
        <v>0</v>
      </c>
      <c r="D1132" s="275"/>
      <c r="E1132" s="275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</row>
    <row r="1133" customFormat="1" spans="1:230">
      <c r="A1133" s="279" t="s">
        <v>2174</v>
      </c>
      <c r="B1133" s="301" t="s">
        <v>208</v>
      </c>
      <c r="C1133" s="289"/>
      <c r="D1133" s="275"/>
      <c r="E1133" s="275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</row>
    <row r="1134" customFormat="1" spans="1:230">
      <c r="A1134" s="279" t="s">
        <v>2175</v>
      </c>
      <c r="B1134" s="301" t="s">
        <v>210</v>
      </c>
      <c r="C1134" s="289"/>
      <c r="D1134" s="275"/>
      <c r="E1134" s="275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</row>
    <row r="1135" s="260" customFormat="1" spans="1:24">
      <c r="A1135" s="279" t="s">
        <v>2176</v>
      </c>
      <c r="B1135" s="301" t="s">
        <v>212</v>
      </c>
      <c r="C1135" s="289"/>
      <c r="D1135" s="275"/>
      <c r="E1135" s="275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="259" customFormat="1" spans="1:24">
      <c r="A1136" s="279" t="s">
        <v>2177</v>
      </c>
      <c r="B1136" s="301" t="s">
        <v>2178</v>
      </c>
      <c r="C1136" s="289"/>
      <c r="D1136" s="275"/>
      <c r="E1136" s="275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="260" customFormat="1" spans="1:24">
      <c r="A1137" s="279" t="s">
        <v>2179</v>
      </c>
      <c r="B1137" s="301" t="s">
        <v>2180</v>
      </c>
      <c r="C1137" s="289"/>
      <c r="D1137" s="275"/>
      <c r="E1137" s="275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customFormat="1" spans="1:230">
      <c r="A1138" s="279" t="s">
        <v>2181</v>
      </c>
      <c r="B1138" s="301" t="s">
        <v>2182</v>
      </c>
      <c r="C1138" s="289"/>
      <c r="D1138" s="275"/>
      <c r="E1138" s="275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</row>
    <row r="1139" customFormat="1" spans="1:230">
      <c r="A1139" s="279" t="s">
        <v>2183</v>
      </c>
      <c r="B1139" s="301" t="s">
        <v>2184</v>
      </c>
      <c r="C1139" s="289"/>
      <c r="D1139" s="275"/>
      <c r="E1139" s="275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</row>
    <row r="1140" customFormat="1" spans="1:230">
      <c r="A1140" s="279" t="s">
        <v>2185</v>
      </c>
      <c r="B1140" s="301" t="s">
        <v>2186</v>
      </c>
      <c r="C1140" s="289"/>
      <c r="D1140" s="275"/>
      <c r="E1140" s="275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</row>
    <row r="1141" customFormat="1" spans="1:230">
      <c r="A1141" s="279" t="s">
        <v>2187</v>
      </c>
      <c r="B1141" s="301" t="s">
        <v>2188</v>
      </c>
      <c r="C1141" s="289"/>
      <c r="D1141" s="275"/>
      <c r="E1141" s="275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</row>
    <row r="1142" customFormat="1" spans="1:230">
      <c r="A1142" s="279" t="s">
        <v>2189</v>
      </c>
      <c r="B1142" s="301" t="s">
        <v>2190</v>
      </c>
      <c r="C1142" s="289"/>
      <c r="D1142" s="275"/>
      <c r="E1142" s="275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</row>
    <row r="1143" customFormat="1" spans="1:230">
      <c r="A1143" s="279" t="s">
        <v>2191</v>
      </c>
      <c r="B1143" s="301" t="s">
        <v>2192</v>
      </c>
      <c r="C1143" s="289"/>
      <c r="D1143" s="275"/>
      <c r="E1143" s="275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</row>
    <row r="1144" customFormat="1" spans="1:230">
      <c r="A1144" s="279" t="s">
        <v>2193</v>
      </c>
      <c r="B1144" s="301" t="s">
        <v>2194</v>
      </c>
      <c r="C1144" s="289"/>
      <c r="D1144" s="275"/>
      <c r="E1144" s="275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</row>
    <row r="1145" customFormat="1" spans="1:230">
      <c r="A1145" s="279" t="s">
        <v>2195</v>
      </c>
      <c r="B1145" s="301" t="s">
        <v>2196</v>
      </c>
      <c r="C1145" s="289"/>
      <c r="D1145" s="275"/>
      <c r="E1145" s="275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</row>
    <row r="1146" customFormat="1" spans="1:230">
      <c r="A1146" s="279" t="s">
        <v>2197</v>
      </c>
      <c r="B1146" s="301" t="s">
        <v>2198</v>
      </c>
      <c r="C1146" s="289"/>
      <c r="D1146" s="275"/>
      <c r="E1146" s="275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</row>
    <row r="1147" customFormat="1" spans="1:230">
      <c r="A1147" s="276" t="s">
        <v>2199</v>
      </c>
      <c r="B1147" s="300" t="s">
        <v>2200</v>
      </c>
      <c r="C1147" s="278">
        <f>SUM(C1148)</f>
        <v>0</v>
      </c>
      <c r="D1147" s="275"/>
      <c r="E1147" s="275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</row>
    <row r="1148" s="260" customFormat="1" spans="1:24">
      <c r="A1148" s="279" t="s">
        <v>2201</v>
      </c>
      <c r="B1148" s="301" t="s">
        <v>2202</v>
      </c>
      <c r="C1148" s="289"/>
      <c r="D1148" s="275"/>
      <c r="E1148" s="275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customFormat="1" spans="1:230">
      <c r="A1149" s="273" t="s">
        <v>2203</v>
      </c>
      <c r="B1149" s="302" t="s">
        <v>192</v>
      </c>
      <c r="C1149" s="275">
        <f>SUM(C1150,C1162,C1166)</f>
        <v>7188</v>
      </c>
      <c r="D1149" s="275"/>
      <c r="E1149" s="275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</row>
    <row r="1150" customFormat="1" spans="1:230">
      <c r="A1150" s="276" t="s">
        <v>2204</v>
      </c>
      <c r="B1150" s="300" t="s">
        <v>2205</v>
      </c>
      <c r="C1150" s="278">
        <f>SUM(C1151:C1161)</f>
        <v>5456</v>
      </c>
      <c r="D1150" s="275"/>
      <c r="E1150" s="275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</row>
    <row r="1151" customFormat="1" spans="1:230">
      <c r="A1151" s="279" t="s">
        <v>2206</v>
      </c>
      <c r="B1151" s="301" t="s">
        <v>2207</v>
      </c>
      <c r="C1151" s="289"/>
      <c r="D1151" s="275"/>
      <c r="E1151" s="275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</row>
    <row r="1152" s="260" customFormat="1" spans="1:24">
      <c r="A1152" s="279" t="s">
        <v>2208</v>
      </c>
      <c r="B1152" s="301" t="s">
        <v>2209</v>
      </c>
      <c r="C1152" s="289"/>
      <c r="D1152" s="275"/>
      <c r="E1152" s="275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customFormat="1" spans="1:230">
      <c r="A1153" s="279" t="s">
        <v>2210</v>
      </c>
      <c r="B1153" s="301" t="s">
        <v>2211</v>
      </c>
      <c r="C1153" s="289"/>
      <c r="D1153" s="275"/>
      <c r="E1153" s="275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</row>
    <row r="1154" customFormat="1" spans="1:230">
      <c r="A1154" s="279" t="s">
        <v>2212</v>
      </c>
      <c r="B1154" s="301" t="s">
        <v>2213</v>
      </c>
      <c r="C1154" s="289"/>
      <c r="D1154" s="275"/>
      <c r="E1154" s="275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</row>
    <row r="1155" customFormat="1" spans="1:230">
      <c r="A1155" s="279" t="s">
        <v>2214</v>
      </c>
      <c r="B1155" s="301" t="s">
        <v>2215</v>
      </c>
      <c r="C1155" s="289"/>
      <c r="D1155" s="275"/>
      <c r="E1155" s="275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</row>
    <row r="1156" s="259" customFormat="1" spans="1:24">
      <c r="A1156" s="279" t="s">
        <v>2216</v>
      </c>
      <c r="B1156" s="301" t="s">
        <v>2217</v>
      </c>
      <c r="C1156" s="289"/>
      <c r="D1156" s="275"/>
      <c r="E1156" s="275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="260" customFormat="1" spans="1:24">
      <c r="A1157" s="279" t="s">
        <v>2218</v>
      </c>
      <c r="B1157" s="301" t="s">
        <v>2219</v>
      </c>
      <c r="C1157" s="289"/>
      <c r="D1157" s="275"/>
      <c r="E1157" s="275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customFormat="1" spans="1:230">
      <c r="A1158" s="279" t="s">
        <v>2220</v>
      </c>
      <c r="B1158" s="301" t="s">
        <v>2221</v>
      </c>
      <c r="C1158" s="290">
        <v>4777</v>
      </c>
      <c r="D1158" s="275"/>
      <c r="E1158" s="275">
        <v>4777</v>
      </c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</row>
    <row r="1159" customFormat="1" spans="1:230">
      <c r="A1159" s="279" t="s">
        <v>2222</v>
      </c>
      <c r="B1159" s="301" t="s">
        <v>2223</v>
      </c>
      <c r="C1159" s="289"/>
      <c r="D1159" s="275"/>
      <c r="E1159" s="275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</row>
    <row r="1160" customFormat="1" spans="1:230">
      <c r="A1160" s="279" t="s">
        <v>2224</v>
      </c>
      <c r="B1160" s="301" t="s">
        <v>2225</v>
      </c>
      <c r="C1160" s="289"/>
      <c r="D1160" s="275"/>
      <c r="E1160" s="275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</row>
    <row r="1161" customFormat="1" spans="1:230">
      <c r="A1161" s="279" t="s">
        <v>2226</v>
      </c>
      <c r="B1161" s="301" t="s">
        <v>2227</v>
      </c>
      <c r="C1161" s="289">
        <v>679</v>
      </c>
      <c r="D1161" s="275"/>
      <c r="E1161" s="275">
        <v>679</v>
      </c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</row>
    <row r="1162" customFormat="1" spans="1:230">
      <c r="A1162" s="276" t="s">
        <v>2228</v>
      </c>
      <c r="B1162" s="300" t="s">
        <v>2229</v>
      </c>
      <c r="C1162" s="278">
        <f>SUM(C1163:C1165)</f>
        <v>1732</v>
      </c>
      <c r="D1162" s="275"/>
      <c r="E1162" s="275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</row>
    <row r="1163" customFormat="1" spans="1:230">
      <c r="A1163" s="279" t="s">
        <v>2230</v>
      </c>
      <c r="B1163" s="301" t="s">
        <v>2231</v>
      </c>
      <c r="C1163" s="290">
        <v>1732</v>
      </c>
      <c r="D1163" s="275">
        <v>981.83</v>
      </c>
      <c r="E1163" s="275">
        <f>C1163-D1163</f>
        <v>750.17</v>
      </c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</row>
    <row r="1164" customFormat="1" spans="1:230">
      <c r="A1164" s="279" t="s">
        <v>2232</v>
      </c>
      <c r="B1164" s="301" t="s">
        <v>2233</v>
      </c>
      <c r="C1164" s="289"/>
      <c r="D1164" s="275"/>
      <c r="E1164" s="275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</row>
    <row r="1165" customFormat="1" spans="1:230">
      <c r="A1165" s="279" t="s">
        <v>2234</v>
      </c>
      <c r="B1165" s="301" t="s">
        <v>2235</v>
      </c>
      <c r="C1165" s="289"/>
      <c r="D1165" s="275"/>
      <c r="E1165" s="275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</row>
    <row r="1166" customFormat="1" spans="1:230">
      <c r="A1166" s="276" t="s">
        <v>2236</v>
      </c>
      <c r="B1166" s="300" t="s">
        <v>2237</v>
      </c>
      <c r="C1166" s="278">
        <f>SUM(C1167:C1169)</f>
        <v>0</v>
      </c>
      <c r="D1166" s="275"/>
      <c r="E1166" s="275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</row>
    <row r="1167" customFormat="1" spans="1:230">
      <c r="A1167" s="279" t="s">
        <v>2238</v>
      </c>
      <c r="B1167" s="301" t="s">
        <v>2239</v>
      </c>
      <c r="C1167" s="289"/>
      <c r="D1167" s="275"/>
      <c r="E1167" s="275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</row>
    <row r="1168" customFormat="1" spans="1:230">
      <c r="A1168" s="279" t="s">
        <v>2240</v>
      </c>
      <c r="B1168" s="301" t="s">
        <v>2241</v>
      </c>
      <c r="C1168" s="289"/>
      <c r="D1168" s="275"/>
      <c r="E1168" s="275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</row>
    <row r="1169" customFormat="1" spans="1:230">
      <c r="A1169" s="279" t="s">
        <v>2242</v>
      </c>
      <c r="B1169" s="301" t="s">
        <v>2243</v>
      </c>
      <c r="C1169" s="289"/>
      <c r="D1169" s="275"/>
      <c r="E1169" s="275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</row>
    <row r="1170" customFormat="1" spans="1:230">
      <c r="A1170" s="273" t="s">
        <v>2244</v>
      </c>
      <c r="B1170" s="302" t="s">
        <v>193</v>
      </c>
      <c r="C1170" s="275">
        <f>SUM(C1171,C1189,C1195,C1201)</f>
        <v>0</v>
      </c>
      <c r="D1170" s="275"/>
      <c r="E1170" s="275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</row>
    <row r="1171" customFormat="1" spans="1:230">
      <c r="A1171" s="276" t="s">
        <v>2245</v>
      </c>
      <c r="B1171" s="300" t="s">
        <v>2246</v>
      </c>
      <c r="C1171" s="278">
        <f>SUM(C1172:C1188)</f>
        <v>0</v>
      </c>
      <c r="D1171" s="275"/>
      <c r="E1171" s="275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</row>
    <row r="1172" s="260" customFormat="1" spans="1:24">
      <c r="A1172" s="279" t="s">
        <v>2247</v>
      </c>
      <c r="B1172" s="301" t="s">
        <v>208</v>
      </c>
      <c r="C1172" s="289"/>
      <c r="D1172" s="275"/>
      <c r="E1172" s="275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customFormat="1" spans="1:230">
      <c r="A1173" s="279" t="s">
        <v>2248</v>
      </c>
      <c r="B1173" s="301" t="s">
        <v>210</v>
      </c>
      <c r="C1173" s="289"/>
      <c r="D1173" s="275"/>
      <c r="E1173" s="275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</row>
    <row r="1174" customFormat="1" spans="1:230">
      <c r="A1174" s="279" t="s">
        <v>2249</v>
      </c>
      <c r="B1174" s="301" t="s">
        <v>212</v>
      </c>
      <c r="C1174" s="289"/>
      <c r="D1174" s="275"/>
      <c r="E1174" s="275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</row>
    <row r="1175" customFormat="1" spans="1:230">
      <c r="A1175" s="279" t="s">
        <v>2250</v>
      </c>
      <c r="B1175" s="301" t="s">
        <v>2251</v>
      </c>
      <c r="C1175" s="289"/>
      <c r="D1175" s="275"/>
      <c r="E1175" s="275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</row>
    <row r="1176" customFormat="1" spans="1:230">
      <c r="A1176" s="279" t="s">
        <v>2252</v>
      </c>
      <c r="B1176" s="301" t="s">
        <v>2253</v>
      </c>
      <c r="C1176" s="289"/>
      <c r="D1176" s="275"/>
      <c r="E1176" s="275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</row>
    <row r="1177" customFormat="1" spans="1:230">
      <c r="A1177" s="279" t="s">
        <v>2254</v>
      </c>
      <c r="B1177" s="301" t="s">
        <v>2255</v>
      </c>
      <c r="C1177" s="289"/>
      <c r="D1177" s="275"/>
      <c r="E1177" s="275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</row>
    <row r="1178" customFormat="1" spans="1:230">
      <c r="A1178" s="279" t="s">
        <v>2256</v>
      </c>
      <c r="B1178" s="301" t="s">
        <v>2257</v>
      </c>
      <c r="C1178" s="289"/>
      <c r="D1178" s="275"/>
      <c r="E1178" s="275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</row>
    <row r="1179" customFormat="1" spans="1:230">
      <c r="A1179" s="279" t="s">
        <v>2258</v>
      </c>
      <c r="B1179" s="301" t="s">
        <v>2259</v>
      </c>
      <c r="C1179" s="289"/>
      <c r="D1179" s="275"/>
      <c r="E1179" s="275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</row>
    <row r="1180" customFormat="1" spans="1:230">
      <c r="A1180" s="279" t="s">
        <v>2260</v>
      </c>
      <c r="B1180" s="301" t="s">
        <v>2261</v>
      </c>
      <c r="C1180" s="289"/>
      <c r="D1180" s="275"/>
      <c r="E1180" s="275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</row>
    <row r="1181" customFormat="1" spans="1:230">
      <c r="A1181" s="279" t="s">
        <v>2262</v>
      </c>
      <c r="B1181" s="301" t="s">
        <v>2263</v>
      </c>
      <c r="C1181" s="289"/>
      <c r="D1181" s="275"/>
      <c r="E1181" s="275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</row>
    <row r="1182" customFormat="1" spans="1:230">
      <c r="A1182" s="279" t="s">
        <v>2264</v>
      </c>
      <c r="B1182" s="301" t="s">
        <v>2265</v>
      </c>
      <c r="C1182" s="289"/>
      <c r="D1182" s="275"/>
      <c r="E1182" s="275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</row>
    <row r="1183" customFormat="1" spans="1:230">
      <c r="A1183" s="279" t="s">
        <v>2266</v>
      </c>
      <c r="B1183" s="301" t="s">
        <v>2267</v>
      </c>
      <c r="C1183" s="289"/>
      <c r="D1183" s="275"/>
      <c r="E1183" s="275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</row>
    <row r="1184" customFormat="1" spans="1:230">
      <c r="A1184" s="279" t="s">
        <v>2268</v>
      </c>
      <c r="B1184" s="301" t="s">
        <v>2269</v>
      </c>
      <c r="C1184" s="289"/>
      <c r="D1184" s="275"/>
      <c r="E1184" s="275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</row>
    <row r="1185" customFormat="1" spans="1:230">
      <c r="A1185" s="279" t="s">
        <v>2270</v>
      </c>
      <c r="B1185" s="301" t="s">
        <v>2271</v>
      </c>
      <c r="C1185" s="289"/>
      <c r="D1185" s="275"/>
      <c r="E1185" s="275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</row>
    <row r="1186" s="260" customFormat="1" spans="1:24">
      <c r="A1186" s="279" t="s">
        <v>2272</v>
      </c>
      <c r="B1186" s="301" t="s">
        <v>2273</v>
      </c>
      <c r="C1186" s="289"/>
      <c r="D1186" s="275"/>
      <c r="E1186" s="275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customFormat="1" spans="1:230">
      <c r="A1187" s="279" t="s">
        <v>2274</v>
      </c>
      <c r="B1187" s="301" t="s">
        <v>226</v>
      </c>
      <c r="C1187" s="289"/>
      <c r="D1187" s="275"/>
      <c r="E1187" s="275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</row>
    <row r="1188" customFormat="1" spans="1:230">
      <c r="A1188" s="279" t="s">
        <v>2275</v>
      </c>
      <c r="B1188" s="301" t="s">
        <v>2276</v>
      </c>
      <c r="C1188" s="289"/>
      <c r="D1188" s="275"/>
      <c r="E1188" s="275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</row>
    <row r="1189" customFormat="1" spans="1:230">
      <c r="A1189" s="276" t="s">
        <v>2277</v>
      </c>
      <c r="B1189" s="300" t="s">
        <v>2278</v>
      </c>
      <c r="C1189" s="278">
        <f>SUM(C1190:C1194)</f>
        <v>0</v>
      </c>
      <c r="D1189" s="275"/>
      <c r="E1189" s="275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</row>
    <row r="1190" customFormat="1" spans="1:230">
      <c r="A1190" s="279" t="s">
        <v>2279</v>
      </c>
      <c r="B1190" s="301" t="s">
        <v>2280</v>
      </c>
      <c r="C1190" s="289"/>
      <c r="D1190" s="275"/>
      <c r="E1190" s="275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</row>
    <row r="1191" s="260" customFormat="1" spans="1:24">
      <c r="A1191" s="279" t="s">
        <v>2281</v>
      </c>
      <c r="B1191" s="301" t="s">
        <v>2282</v>
      </c>
      <c r="C1191" s="289"/>
      <c r="D1191" s="275"/>
      <c r="E1191" s="275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customFormat="1" spans="1:230">
      <c r="A1192" s="279" t="s">
        <v>2283</v>
      </c>
      <c r="B1192" s="301" t="s">
        <v>2284</v>
      </c>
      <c r="C1192" s="289"/>
      <c r="D1192" s="275"/>
      <c r="E1192" s="275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</row>
    <row r="1193" customFormat="1" spans="1:230">
      <c r="A1193" s="279" t="s">
        <v>2285</v>
      </c>
      <c r="B1193" s="301" t="s">
        <v>2286</v>
      </c>
      <c r="C1193" s="289"/>
      <c r="D1193" s="275"/>
      <c r="E1193" s="275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</row>
    <row r="1194" customFormat="1" spans="1:230">
      <c r="A1194" s="279" t="s">
        <v>2287</v>
      </c>
      <c r="B1194" s="301" t="s">
        <v>2288</v>
      </c>
      <c r="C1194" s="289"/>
      <c r="D1194" s="275"/>
      <c r="E1194" s="275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</row>
    <row r="1195" customFormat="1" spans="1:230">
      <c r="A1195" s="276" t="s">
        <v>2289</v>
      </c>
      <c r="B1195" s="300" t="s">
        <v>2290</v>
      </c>
      <c r="C1195" s="278">
        <f>SUM(C1196:C1200)</f>
        <v>0</v>
      </c>
      <c r="D1195" s="275"/>
      <c r="E1195" s="275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</row>
    <row r="1196" customFormat="1" spans="1:230">
      <c r="A1196" s="279" t="s">
        <v>2291</v>
      </c>
      <c r="B1196" s="301" t="s">
        <v>2292</v>
      </c>
      <c r="C1196" s="289"/>
      <c r="D1196" s="275"/>
      <c r="E1196" s="275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</row>
    <row r="1197" s="260" customFormat="1" spans="1:24">
      <c r="A1197" s="279" t="s">
        <v>2293</v>
      </c>
      <c r="B1197" s="301" t="s">
        <v>2294</v>
      </c>
      <c r="C1197" s="289"/>
      <c r="D1197" s="275"/>
      <c r="E1197" s="275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customFormat="1" spans="1:230">
      <c r="A1198" s="279" t="s">
        <v>2295</v>
      </c>
      <c r="B1198" s="301" t="s">
        <v>2296</v>
      </c>
      <c r="C1198" s="289"/>
      <c r="D1198" s="275"/>
      <c r="E1198" s="275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</row>
    <row r="1199" customFormat="1" spans="1:230">
      <c r="A1199" s="279" t="s">
        <v>2297</v>
      </c>
      <c r="B1199" s="301" t="s">
        <v>2298</v>
      </c>
      <c r="C1199" s="289"/>
      <c r="D1199" s="275"/>
      <c r="E1199" s="275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</row>
    <row r="1200" customFormat="1" spans="1:230">
      <c r="A1200" s="279" t="s">
        <v>2299</v>
      </c>
      <c r="B1200" s="301" t="s">
        <v>2300</v>
      </c>
      <c r="C1200" s="289"/>
      <c r="D1200" s="275"/>
      <c r="E1200" s="275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</row>
    <row r="1201" customFormat="1" spans="1:230">
      <c r="A1201" s="276" t="s">
        <v>2301</v>
      </c>
      <c r="B1201" s="300" t="s">
        <v>2302</v>
      </c>
      <c r="C1201" s="278">
        <f>SUM(C1202:C1213)</f>
        <v>0</v>
      </c>
      <c r="D1201" s="275"/>
      <c r="E1201" s="275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</row>
    <row r="1202" customFormat="1" spans="1:230">
      <c r="A1202" s="279" t="s">
        <v>2303</v>
      </c>
      <c r="B1202" s="301" t="s">
        <v>2304</v>
      </c>
      <c r="C1202" s="289"/>
      <c r="D1202" s="275"/>
      <c r="E1202" s="275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</row>
    <row r="1203" customFormat="1" spans="1:230">
      <c r="A1203" s="279" t="s">
        <v>2305</v>
      </c>
      <c r="B1203" s="301" t="s">
        <v>2306</v>
      </c>
      <c r="C1203" s="289"/>
      <c r="D1203" s="275"/>
      <c r="E1203" s="275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</row>
    <row r="1204" customFormat="1" spans="1:230">
      <c r="A1204" s="279" t="s">
        <v>2307</v>
      </c>
      <c r="B1204" s="301" t="s">
        <v>2308</v>
      </c>
      <c r="C1204" s="289"/>
      <c r="D1204" s="275"/>
      <c r="E1204" s="275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</row>
    <row r="1205" customFormat="1" spans="1:230">
      <c r="A1205" s="279" t="s">
        <v>2309</v>
      </c>
      <c r="B1205" s="301" t="s">
        <v>2310</v>
      </c>
      <c r="C1205" s="289"/>
      <c r="D1205" s="275"/>
      <c r="E1205" s="275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</row>
    <row r="1206" customFormat="1" spans="1:230">
      <c r="A1206" s="279" t="s">
        <v>2311</v>
      </c>
      <c r="B1206" s="301" t="s">
        <v>2312</v>
      </c>
      <c r="C1206" s="289"/>
      <c r="D1206" s="275"/>
      <c r="E1206" s="275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</row>
    <row r="1207" customFormat="1" spans="1:230">
      <c r="A1207" s="279" t="s">
        <v>2313</v>
      </c>
      <c r="B1207" s="301" t="s">
        <v>2314</v>
      </c>
      <c r="C1207" s="289"/>
      <c r="D1207" s="275"/>
      <c r="E1207" s="275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</row>
    <row r="1208" customFormat="1" spans="1:230">
      <c r="A1208" s="279" t="s">
        <v>2315</v>
      </c>
      <c r="B1208" s="301" t="s">
        <v>2316</v>
      </c>
      <c r="C1208" s="289"/>
      <c r="D1208" s="275"/>
      <c r="E1208" s="275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</row>
    <row r="1209" s="259" customFormat="1" spans="1:24">
      <c r="A1209" s="279" t="s">
        <v>2317</v>
      </c>
      <c r="B1209" s="301" t="s">
        <v>2318</v>
      </c>
      <c r="C1209" s="289"/>
      <c r="D1209" s="275"/>
      <c r="E1209" s="275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="260" customFormat="1" spans="1:24">
      <c r="A1210" s="279" t="s">
        <v>2319</v>
      </c>
      <c r="B1210" s="301" t="s">
        <v>2320</v>
      </c>
      <c r="C1210" s="289"/>
      <c r="D1210" s="275"/>
      <c r="E1210" s="275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customFormat="1" spans="1:230">
      <c r="A1211" s="279" t="s">
        <v>2321</v>
      </c>
      <c r="B1211" s="301" t="s">
        <v>2322</v>
      </c>
      <c r="C1211" s="289"/>
      <c r="D1211" s="275"/>
      <c r="E1211" s="275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</row>
    <row r="1212" customFormat="1" spans="1:230">
      <c r="A1212" s="279" t="s">
        <v>2323</v>
      </c>
      <c r="B1212" s="301" t="s">
        <v>2324</v>
      </c>
      <c r="C1212" s="289"/>
      <c r="D1212" s="275"/>
      <c r="E1212" s="275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</row>
    <row r="1213" customFormat="1" spans="1:230">
      <c r="A1213" s="279" t="s">
        <v>2325</v>
      </c>
      <c r="B1213" s="301" t="s">
        <v>2326</v>
      </c>
      <c r="C1213" s="289"/>
      <c r="D1213" s="275"/>
      <c r="E1213" s="275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</row>
    <row r="1214" customFormat="1" spans="1:230">
      <c r="A1214" s="273" t="s">
        <v>2327</v>
      </c>
      <c r="B1214" s="302" t="s">
        <v>194</v>
      </c>
      <c r="C1214" s="275">
        <f>SUM(C1215,C1226,C1233,C1241,C1254,C1258,C1262)</f>
        <v>454</v>
      </c>
      <c r="D1214" s="275"/>
      <c r="E1214" s="275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</row>
    <row r="1215" customFormat="1" spans="1:230">
      <c r="A1215" s="276" t="s">
        <v>2328</v>
      </c>
      <c r="B1215" s="300" t="s">
        <v>2329</v>
      </c>
      <c r="C1215" s="278">
        <f>SUM(C1216:C1225)</f>
        <v>187</v>
      </c>
      <c r="D1215" s="275"/>
      <c r="E1215" s="275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</row>
    <row r="1216" customFormat="1" spans="1:230">
      <c r="A1216" s="279" t="s">
        <v>2330</v>
      </c>
      <c r="B1216" s="301" t="s">
        <v>208</v>
      </c>
      <c r="C1216" s="290">
        <v>115</v>
      </c>
      <c r="D1216" s="275">
        <v>114.88</v>
      </c>
      <c r="E1216" s="275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</row>
    <row r="1217" customFormat="1" spans="1:230">
      <c r="A1217" s="279" t="s">
        <v>2331</v>
      </c>
      <c r="B1217" s="301" t="s">
        <v>210</v>
      </c>
      <c r="C1217" s="290"/>
      <c r="D1217" s="275"/>
      <c r="E1217" s="275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</row>
    <row r="1218" customFormat="1" spans="1:230">
      <c r="A1218" s="279" t="s">
        <v>2332</v>
      </c>
      <c r="B1218" s="301" t="s">
        <v>212</v>
      </c>
      <c r="C1218" s="290"/>
      <c r="D1218" s="275"/>
      <c r="E1218" s="275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</row>
    <row r="1219" customFormat="1" spans="1:230">
      <c r="A1219" s="279" t="s">
        <v>2333</v>
      </c>
      <c r="B1219" s="301" t="s">
        <v>2334</v>
      </c>
      <c r="C1219" s="290"/>
      <c r="D1219" s="275"/>
      <c r="E1219" s="275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</row>
    <row r="1220" customFormat="1" spans="1:230">
      <c r="A1220" s="279" t="s">
        <v>2335</v>
      </c>
      <c r="B1220" s="301" t="s">
        <v>2336</v>
      </c>
      <c r="C1220" s="290"/>
      <c r="D1220" s="275"/>
      <c r="E1220" s="275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</row>
    <row r="1221" customFormat="1" spans="1:230">
      <c r="A1221" s="279" t="s">
        <v>2337</v>
      </c>
      <c r="B1221" s="301" t="s">
        <v>2338</v>
      </c>
      <c r="C1221" s="290"/>
      <c r="D1221" s="275"/>
      <c r="E1221" s="275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</row>
    <row r="1222" s="260" customFormat="1" spans="1:24">
      <c r="A1222" s="279" t="s">
        <v>2339</v>
      </c>
      <c r="B1222" s="301" t="s">
        <v>2340</v>
      </c>
      <c r="C1222" s="290"/>
      <c r="D1222" s="275"/>
      <c r="E1222" s="275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customFormat="1" spans="1:230">
      <c r="A1223" s="279" t="s">
        <v>2341</v>
      </c>
      <c r="B1223" s="301" t="s">
        <v>2342</v>
      </c>
      <c r="C1223" s="290"/>
      <c r="D1223" s="275"/>
      <c r="E1223" s="275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</row>
    <row r="1224" customFormat="1" spans="1:230">
      <c r="A1224" s="279" t="s">
        <v>2343</v>
      </c>
      <c r="B1224" s="301" t="s">
        <v>226</v>
      </c>
      <c r="C1224" s="290"/>
      <c r="D1224" s="275"/>
      <c r="E1224" s="275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</row>
    <row r="1225" customFormat="1" spans="1:230">
      <c r="A1225" s="279" t="s">
        <v>2344</v>
      </c>
      <c r="B1225" s="301" t="s">
        <v>2345</v>
      </c>
      <c r="C1225" s="290">
        <v>72</v>
      </c>
      <c r="D1225" s="275"/>
      <c r="E1225" s="275">
        <v>72</v>
      </c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</row>
    <row r="1226" customFormat="1" spans="1:230">
      <c r="A1226" s="276" t="s">
        <v>2346</v>
      </c>
      <c r="B1226" s="300" t="s">
        <v>2347</v>
      </c>
      <c r="C1226" s="278">
        <f>SUM(C1227:C1232)</f>
        <v>210</v>
      </c>
      <c r="D1226" s="275"/>
      <c r="E1226" s="275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</row>
    <row r="1227" customFormat="1" spans="1:230">
      <c r="A1227" s="279" t="s">
        <v>2348</v>
      </c>
      <c r="B1227" s="301" t="s">
        <v>208</v>
      </c>
      <c r="C1227" s="289">
        <v>210</v>
      </c>
      <c r="D1227" s="275"/>
      <c r="E1227" s="275">
        <v>210</v>
      </c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</row>
    <row r="1228" s="260" customFormat="1" spans="1:24">
      <c r="A1228" s="279" t="s">
        <v>2349</v>
      </c>
      <c r="B1228" s="301" t="s">
        <v>210</v>
      </c>
      <c r="C1228" s="289"/>
      <c r="D1228" s="275"/>
      <c r="E1228" s="275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customFormat="1" spans="1:230">
      <c r="A1229" s="279" t="s">
        <v>2350</v>
      </c>
      <c r="B1229" s="301" t="s">
        <v>212</v>
      </c>
      <c r="C1229" s="289"/>
      <c r="D1229" s="275"/>
      <c r="E1229" s="275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</row>
    <row r="1230" customFormat="1" spans="1:230">
      <c r="A1230" s="279" t="s">
        <v>2351</v>
      </c>
      <c r="B1230" s="301" t="s">
        <v>2352</v>
      </c>
      <c r="C1230" s="289"/>
      <c r="D1230" s="275"/>
      <c r="E1230" s="275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</row>
    <row r="1231" customFormat="1" spans="1:230">
      <c r="A1231" s="279" t="s">
        <v>2353</v>
      </c>
      <c r="B1231" s="301" t="s">
        <v>226</v>
      </c>
      <c r="C1231" s="289"/>
      <c r="D1231" s="275"/>
      <c r="E1231" s="275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</row>
    <row r="1232" customFormat="1" spans="1:230">
      <c r="A1232" s="279" t="s">
        <v>2354</v>
      </c>
      <c r="B1232" s="301" t="s">
        <v>2355</v>
      </c>
      <c r="C1232" s="289"/>
      <c r="D1232" s="275"/>
      <c r="E1232" s="275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</row>
    <row r="1233" customFormat="1" spans="1:230">
      <c r="A1233" s="276" t="s">
        <v>2356</v>
      </c>
      <c r="B1233" s="300" t="s">
        <v>2357</v>
      </c>
      <c r="C1233" s="278">
        <f>SUM(C1234:C1240)</f>
        <v>0</v>
      </c>
      <c r="D1233" s="275"/>
      <c r="E1233" s="275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</row>
    <row r="1234" s="260" customFormat="1" spans="1:24">
      <c r="A1234" s="279" t="s">
        <v>2358</v>
      </c>
      <c r="B1234" s="301" t="s">
        <v>208</v>
      </c>
      <c r="C1234" s="289"/>
      <c r="D1234" s="275"/>
      <c r="E1234" s="275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customFormat="1" spans="1:230">
      <c r="A1235" s="279" t="s">
        <v>2359</v>
      </c>
      <c r="B1235" s="301" t="s">
        <v>210</v>
      </c>
      <c r="C1235" s="289"/>
      <c r="D1235" s="275"/>
      <c r="E1235" s="275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</row>
    <row r="1236" customFormat="1" spans="1:230">
      <c r="A1236" s="279" t="s">
        <v>2360</v>
      </c>
      <c r="B1236" s="301" t="s">
        <v>212</v>
      </c>
      <c r="C1236" s="289"/>
      <c r="D1236" s="275"/>
      <c r="E1236" s="275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</row>
    <row r="1237" customFormat="1" spans="1:230">
      <c r="A1237" s="279" t="s">
        <v>2361</v>
      </c>
      <c r="B1237" s="301" t="s">
        <v>2362</v>
      </c>
      <c r="C1237" s="289"/>
      <c r="D1237" s="275"/>
      <c r="E1237" s="275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</row>
    <row r="1238" customFormat="1" spans="1:230">
      <c r="A1238" s="279" t="s">
        <v>2363</v>
      </c>
      <c r="B1238" s="301" t="s">
        <v>2364</v>
      </c>
      <c r="C1238" s="289"/>
      <c r="D1238" s="275"/>
      <c r="E1238" s="275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</row>
    <row r="1239" customFormat="1" spans="1:230">
      <c r="A1239" s="279" t="s">
        <v>2365</v>
      </c>
      <c r="B1239" s="301" t="s">
        <v>226</v>
      </c>
      <c r="C1239" s="289"/>
      <c r="D1239" s="275"/>
      <c r="E1239" s="275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</row>
    <row r="1240" customFormat="1" spans="1:230">
      <c r="A1240" s="279" t="s">
        <v>2366</v>
      </c>
      <c r="B1240" s="301" t="s">
        <v>2367</v>
      </c>
      <c r="C1240" s="289"/>
      <c r="D1240" s="275"/>
      <c r="E1240" s="275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</row>
    <row r="1241" customFormat="1" spans="1:230">
      <c r="A1241" s="276" t="s">
        <v>2368</v>
      </c>
      <c r="B1241" s="300" t="s">
        <v>2369</v>
      </c>
      <c r="C1241" s="278">
        <f>SUM(C1242:C1253)</f>
        <v>0</v>
      </c>
      <c r="D1241" s="275"/>
      <c r="E1241" s="275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</row>
    <row r="1242" s="260" customFormat="1" spans="1:24">
      <c r="A1242" s="279" t="s">
        <v>2370</v>
      </c>
      <c r="B1242" s="301" t="s">
        <v>208</v>
      </c>
      <c r="C1242" s="289"/>
      <c r="D1242" s="275"/>
      <c r="E1242" s="275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customFormat="1" spans="1:230">
      <c r="A1243" s="279" t="s">
        <v>2371</v>
      </c>
      <c r="B1243" s="301" t="s">
        <v>210</v>
      </c>
      <c r="C1243" s="289"/>
      <c r="D1243" s="275"/>
      <c r="E1243" s="275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</row>
    <row r="1244" customFormat="1" spans="1:230">
      <c r="A1244" s="279" t="s">
        <v>2372</v>
      </c>
      <c r="B1244" s="301" t="s">
        <v>212</v>
      </c>
      <c r="C1244" s="289"/>
      <c r="D1244" s="275"/>
      <c r="E1244" s="275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</row>
    <row r="1245" customFormat="1" spans="1:230">
      <c r="A1245" s="279" t="s">
        <v>2373</v>
      </c>
      <c r="B1245" s="301" t="s">
        <v>2374</v>
      </c>
      <c r="C1245" s="289"/>
      <c r="D1245" s="275"/>
      <c r="E1245" s="275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</row>
    <row r="1246" customFormat="1" spans="1:230">
      <c r="A1246" s="279" t="s">
        <v>2375</v>
      </c>
      <c r="B1246" s="301" t="s">
        <v>2376</v>
      </c>
      <c r="C1246" s="289"/>
      <c r="D1246" s="275"/>
      <c r="E1246" s="275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</row>
    <row r="1247" customFormat="1" spans="1:230">
      <c r="A1247" s="279" t="s">
        <v>2377</v>
      </c>
      <c r="B1247" s="301" t="s">
        <v>2378</v>
      </c>
      <c r="C1247" s="289"/>
      <c r="D1247" s="275"/>
      <c r="E1247" s="275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</row>
    <row r="1248" customFormat="1" spans="1:230">
      <c r="A1248" s="279" t="s">
        <v>2379</v>
      </c>
      <c r="B1248" s="301" t="s">
        <v>2380</v>
      </c>
      <c r="C1248" s="289"/>
      <c r="D1248" s="275"/>
      <c r="E1248" s="275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</row>
    <row r="1249" customFormat="1" spans="1:230">
      <c r="A1249" s="279" t="s">
        <v>2381</v>
      </c>
      <c r="B1249" s="301" t="s">
        <v>2382</v>
      </c>
      <c r="C1249" s="289"/>
      <c r="D1249" s="275"/>
      <c r="E1249" s="275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</row>
    <row r="1250" customFormat="1" spans="1:230">
      <c r="A1250" s="279" t="s">
        <v>2383</v>
      </c>
      <c r="B1250" s="301" t="s">
        <v>2384</v>
      </c>
      <c r="C1250" s="289"/>
      <c r="D1250" s="275"/>
      <c r="E1250" s="275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</row>
    <row r="1251" customFormat="1" spans="1:230">
      <c r="A1251" s="279" t="s">
        <v>2385</v>
      </c>
      <c r="B1251" s="301" t="s">
        <v>2386</v>
      </c>
      <c r="C1251" s="289"/>
      <c r="D1251" s="275"/>
      <c r="E1251" s="275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</row>
    <row r="1252" customFormat="1" spans="1:230">
      <c r="A1252" s="279" t="s">
        <v>2387</v>
      </c>
      <c r="B1252" s="301" t="s">
        <v>2388</v>
      </c>
      <c r="C1252" s="289"/>
      <c r="D1252" s="275"/>
      <c r="E1252" s="275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</row>
    <row r="1253" customFormat="1" spans="1:230">
      <c r="A1253" s="279" t="s">
        <v>2389</v>
      </c>
      <c r="B1253" s="301" t="s">
        <v>2390</v>
      </c>
      <c r="C1253" s="289"/>
      <c r="D1253" s="275"/>
      <c r="E1253" s="275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  <c r="GY1253" s="1"/>
      <c r="GZ1253" s="1"/>
      <c r="HA1253" s="1"/>
      <c r="HB1253" s="1"/>
      <c r="HC1253" s="1"/>
      <c r="HD1253" s="1"/>
      <c r="HE1253" s="1"/>
      <c r="HF1253" s="1"/>
      <c r="HG1253" s="1"/>
      <c r="HH1253" s="1"/>
      <c r="HI1253" s="1"/>
      <c r="HJ1253" s="1"/>
      <c r="HK1253" s="1"/>
      <c r="HL1253" s="1"/>
      <c r="HM1253" s="1"/>
      <c r="HN1253" s="1"/>
      <c r="HO1253" s="1"/>
      <c r="HP1253" s="1"/>
      <c r="HQ1253" s="1"/>
      <c r="HR1253" s="1"/>
      <c r="HS1253" s="1"/>
      <c r="HT1253" s="1"/>
      <c r="HU1253" s="1"/>
      <c r="HV1253" s="1"/>
    </row>
    <row r="1254" customFormat="1" spans="1:230">
      <c r="A1254" s="276" t="s">
        <v>2391</v>
      </c>
      <c r="B1254" s="300" t="s">
        <v>2392</v>
      </c>
      <c r="C1254" s="278">
        <f>SUM(C1255:C1257)</f>
        <v>0</v>
      </c>
      <c r="D1254" s="275"/>
      <c r="E1254" s="275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  <c r="GY1254" s="1"/>
      <c r="GZ1254" s="1"/>
      <c r="HA1254" s="1"/>
      <c r="HB1254" s="1"/>
      <c r="HC1254" s="1"/>
      <c r="HD1254" s="1"/>
      <c r="HE1254" s="1"/>
      <c r="HF1254" s="1"/>
      <c r="HG1254" s="1"/>
      <c r="HH1254" s="1"/>
      <c r="HI1254" s="1"/>
      <c r="HJ1254" s="1"/>
      <c r="HK1254" s="1"/>
      <c r="HL1254" s="1"/>
      <c r="HM1254" s="1"/>
      <c r="HN1254" s="1"/>
      <c r="HO1254" s="1"/>
      <c r="HP1254" s="1"/>
      <c r="HQ1254" s="1"/>
      <c r="HR1254" s="1"/>
      <c r="HS1254" s="1"/>
      <c r="HT1254" s="1"/>
      <c r="HU1254" s="1"/>
      <c r="HV1254" s="1"/>
    </row>
    <row r="1255" s="260" customFormat="1" spans="1:24">
      <c r="A1255" s="279" t="s">
        <v>2393</v>
      </c>
      <c r="B1255" s="301" t="s">
        <v>2394</v>
      </c>
      <c r="C1255" s="289"/>
      <c r="D1255" s="275"/>
      <c r="E1255" s="275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customFormat="1" spans="1:230">
      <c r="A1256" s="279" t="s">
        <v>2395</v>
      </c>
      <c r="B1256" s="301" t="s">
        <v>2396</v>
      </c>
      <c r="C1256" s="289"/>
      <c r="D1256" s="275"/>
      <c r="E1256" s="275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  <c r="GY1256" s="1"/>
      <c r="GZ1256" s="1"/>
      <c r="HA1256" s="1"/>
      <c r="HB1256" s="1"/>
      <c r="HC1256" s="1"/>
      <c r="HD1256" s="1"/>
      <c r="HE1256" s="1"/>
      <c r="HF1256" s="1"/>
      <c r="HG1256" s="1"/>
      <c r="HH1256" s="1"/>
      <c r="HI1256" s="1"/>
      <c r="HJ1256" s="1"/>
      <c r="HK1256" s="1"/>
      <c r="HL1256" s="1"/>
      <c r="HM1256" s="1"/>
      <c r="HN1256" s="1"/>
      <c r="HO1256" s="1"/>
      <c r="HP1256" s="1"/>
      <c r="HQ1256" s="1"/>
      <c r="HR1256" s="1"/>
      <c r="HS1256" s="1"/>
      <c r="HT1256" s="1"/>
      <c r="HU1256" s="1"/>
      <c r="HV1256" s="1"/>
    </row>
    <row r="1257" customFormat="1" spans="1:230">
      <c r="A1257" s="279" t="s">
        <v>2397</v>
      </c>
      <c r="B1257" s="301" t="s">
        <v>2398</v>
      </c>
      <c r="C1257" s="289"/>
      <c r="D1257" s="275"/>
      <c r="E1257" s="275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</row>
    <row r="1258" customFormat="1" spans="1:230">
      <c r="A1258" s="276" t="s">
        <v>2399</v>
      </c>
      <c r="B1258" s="300" t="s">
        <v>2400</v>
      </c>
      <c r="C1258" s="278">
        <f>SUM(C1259:C1261)</f>
        <v>57</v>
      </c>
      <c r="D1258" s="275"/>
      <c r="E1258" s="275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  <c r="GY1258" s="1"/>
      <c r="GZ1258" s="1"/>
      <c r="HA1258" s="1"/>
      <c r="HB1258" s="1"/>
      <c r="HC1258" s="1"/>
      <c r="HD1258" s="1"/>
      <c r="HE1258" s="1"/>
      <c r="HF1258" s="1"/>
      <c r="HG1258" s="1"/>
      <c r="HH1258" s="1"/>
      <c r="HI1258" s="1"/>
      <c r="HJ1258" s="1"/>
      <c r="HK1258" s="1"/>
      <c r="HL1258" s="1"/>
      <c r="HM1258" s="1"/>
      <c r="HN1258" s="1"/>
      <c r="HO1258" s="1"/>
      <c r="HP1258" s="1"/>
      <c r="HQ1258" s="1"/>
      <c r="HR1258" s="1"/>
      <c r="HS1258" s="1"/>
      <c r="HT1258" s="1"/>
      <c r="HU1258" s="1"/>
      <c r="HV1258" s="1"/>
    </row>
    <row r="1259" s="260" customFormat="1" spans="1:24">
      <c r="A1259" s="279" t="s">
        <v>2401</v>
      </c>
      <c r="B1259" s="301" t="s">
        <v>2402</v>
      </c>
      <c r="C1259" s="289">
        <v>57</v>
      </c>
      <c r="D1259" s="275"/>
      <c r="E1259" s="275">
        <v>57</v>
      </c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customFormat="1" spans="1:230">
      <c r="A1260" s="279" t="s">
        <v>2403</v>
      </c>
      <c r="B1260" s="301" t="s">
        <v>2404</v>
      </c>
      <c r="C1260" s="289"/>
      <c r="D1260" s="275"/>
      <c r="E1260" s="275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</row>
    <row r="1261" customFormat="1" spans="1:230">
      <c r="A1261" s="279" t="s">
        <v>2405</v>
      </c>
      <c r="B1261" s="301" t="s">
        <v>2406</v>
      </c>
      <c r="C1261" s="289"/>
      <c r="D1261" s="275"/>
      <c r="E1261" s="275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  <c r="HF1261" s="1"/>
      <c r="HG1261" s="1"/>
      <c r="HH1261" s="1"/>
      <c r="HI1261" s="1"/>
      <c r="HJ1261" s="1"/>
      <c r="HK1261" s="1"/>
      <c r="HL1261" s="1"/>
      <c r="HM1261" s="1"/>
      <c r="HN1261" s="1"/>
      <c r="HO1261" s="1"/>
      <c r="HP1261" s="1"/>
      <c r="HQ1261" s="1"/>
      <c r="HR1261" s="1"/>
      <c r="HS1261" s="1"/>
      <c r="HT1261" s="1"/>
      <c r="HU1261" s="1"/>
      <c r="HV1261" s="1"/>
    </row>
    <row r="1262" customFormat="1" spans="1:230">
      <c r="A1262" s="276" t="s">
        <v>2407</v>
      </c>
      <c r="B1262" s="300" t="s">
        <v>2408</v>
      </c>
      <c r="C1262" s="278">
        <f>SUM(C1263)</f>
        <v>0</v>
      </c>
      <c r="D1262" s="275"/>
      <c r="E1262" s="275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  <c r="HF1262" s="1"/>
      <c r="HG1262" s="1"/>
      <c r="HH1262" s="1"/>
      <c r="HI1262" s="1"/>
      <c r="HJ1262" s="1"/>
      <c r="HK1262" s="1"/>
      <c r="HL1262" s="1"/>
      <c r="HM1262" s="1"/>
      <c r="HN1262" s="1"/>
      <c r="HO1262" s="1"/>
      <c r="HP1262" s="1"/>
      <c r="HQ1262" s="1"/>
      <c r="HR1262" s="1"/>
      <c r="HS1262" s="1"/>
      <c r="HT1262" s="1"/>
      <c r="HU1262" s="1"/>
      <c r="HV1262" s="1"/>
    </row>
    <row r="1263" customFormat="1" spans="1:230">
      <c r="A1263" s="279" t="s">
        <v>2409</v>
      </c>
      <c r="B1263" s="301" t="s">
        <v>2410</v>
      </c>
      <c r="C1263" s="289"/>
      <c r="D1263" s="275"/>
      <c r="E1263" s="275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  <c r="HF1263" s="1"/>
      <c r="HG1263" s="1"/>
      <c r="HH1263" s="1"/>
      <c r="HI1263" s="1"/>
      <c r="HJ1263" s="1"/>
      <c r="HK1263" s="1"/>
      <c r="HL1263" s="1"/>
      <c r="HM1263" s="1"/>
      <c r="HN1263" s="1"/>
      <c r="HO1263" s="1"/>
      <c r="HP1263" s="1"/>
      <c r="HQ1263" s="1"/>
      <c r="HR1263" s="1"/>
      <c r="HS1263" s="1"/>
      <c r="HT1263" s="1"/>
      <c r="HU1263" s="1"/>
      <c r="HV1263" s="1"/>
    </row>
    <row r="1264" s="261" customFormat="1" spans="1:5">
      <c r="A1264" s="306" t="s">
        <v>2411</v>
      </c>
      <c r="B1264" s="307" t="s">
        <v>195</v>
      </c>
      <c r="C1264" s="308">
        <v>1002</v>
      </c>
      <c r="D1264" s="308"/>
      <c r="E1264" s="275">
        <v>1002</v>
      </c>
    </row>
    <row r="1265" s="260" customFormat="1" spans="1:24">
      <c r="A1265" s="273" t="s">
        <v>2412</v>
      </c>
      <c r="B1265" s="274" t="s">
        <v>196</v>
      </c>
      <c r="C1265" s="275">
        <v>481</v>
      </c>
      <c r="D1265" s="275"/>
      <c r="E1265" s="275">
        <v>481</v>
      </c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="259" customFormat="1" spans="1:24">
      <c r="A1266" s="303" t="s">
        <v>2413</v>
      </c>
      <c r="B1266" s="309" t="s">
        <v>2414</v>
      </c>
      <c r="C1266" s="305"/>
      <c r="D1266" s="275"/>
      <c r="E1266" s="275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="259" customFormat="1" spans="1:24">
      <c r="A1267" s="303" t="s">
        <v>2415</v>
      </c>
      <c r="B1267" s="309" t="s">
        <v>2120</v>
      </c>
      <c r="C1267" s="305"/>
      <c r="D1267" s="275"/>
      <c r="E1267" s="275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="260" customFormat="1" spans="1:24">
      <c r="A1268" s="273" t="s">
        <v>2416</v>
      </c>
      <c r="B1268" s="302" t="s">
        <v>197</v>
      </c>
      <c r="C1268" s="275">
        <f>SUM(C1269)</f>
        <v>318</v>
      </c>
      <c r="D1268" s="275"/>
      <c r="E1268" s="275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customFormat="1" spans="1:230">
      <c r="A1269" s="276" t="s">
        <v>2417</v>
      </c>
      <c r="B1269" s="300" t="s">
        <v>2418</v>
      </c>
      <c r="C1269" s="278">
        <f>SUM(C1270:C1273)</f>
        <v>318</v>
      </c>
      <c r="D1269" s="275"/>
      <c r="E1269" s="275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  <c r="HF1269" s="1"/>
      <c r="HG1269" s="1"/>
      <c r="HH1269" s="1"/>
      <c r="HI1269" s="1"/>
      <c r="HJ1269" s="1"/>
      <c r="HK1269" s="1"/>
      <c r="HL1269" s="1"/>
      <c r="HM1269" s="1"/>
      <c r="HN1269" s="1"/>
      <c r="HO1269" s="1"/>
      <c r="HP1269" s="1"/>
      <c r="HQ1269" s="1"/>
      <c r="HR1269" s="1"/>
      <c r="HS1269" s="1"/>
      <c r="HT1269" s="1"/>
      <c r="HU1269" s="1"/>
      <c r="HV1269" s="1"/>
    </row>
    <row r="1270" customFormat="1" spans="1:230">
      <c r="A1270" s="279" t="s">
        <v>2419</v>
      </c>
      <c r="B1270" s="301" t="s">
        <v>2420</v>
      </c>
      <c r="C1270" s="289">
        <v>318</v>
      </c>
      <c r="D1270" s="275"/>
      <c r="E1270" s="275">
        <v>318</v>
      </c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  <c r="HF1270" s="1"/>
      <c r="HG1270" s="1"/>
      <c r="HH1270" s="1"/>
      <c r="HI1270" s="1"/>
      <c r="HJ1270" s="1"/>
      <c r="HK1270" s="1"/>
      <c r="HL1270" s="1"/>
      <c r="HM1270" s="1"/>
      <c r="HN1270" s="1"/>
      <c r="HO1270" s="1"/>
      <c r="HP1270" s="1"/>
      <c r="HQ1270" s="1"/>
      <c r="HR1270" s="1"/>
      <c r="HS1270" s="1"/>
      <c r="HT1270" s="1"/>
      <c r="HU1270" s="1"/>
      <c r="HV1270" s="1"/>
    </row>
    <row r="1271" customFormat="1" spans="1:230">
      <c r="A1271" s="279" t="s">
        <v>2421</v>
      </c>
      <c r="B1271" s="301" t="s">
        <v>2422</v>
      </c>
      <c r="C1271" s="289"/>
      <c r="D1271" s="275"/>
      <c r="E1271" s="275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  <c r="HF1271" s="1"/>
      <c r="HG1271" s="1"/>
      <c r="HH1271" s="1"/>
      <c r="HI1271" s="1"/>
      <c r="HJ1271" s="1"/>
      <c r="HK1271" s="1"/>
      <c r="HL1271" s="1"/>
      <c r="HM1271" s="1"/>
      <c r="HN1271" s="1"/>
      <c r="HO1271" s="1"/>
      <c r="HP1271" s="1"/>
      <c r="HQ1271" s="1"/>
      <c r="HR1271" s="1"/>
      <c r="HS1271" s="1"/>
      <c r="HT1271" s="1"/>
      <c r="HU1271" s="1"/>
      <c r="HV1271" s="1"/>
    </row>
    <row r="1272" customFormat="1" spans="1:230">
      <c r="A1272" s="279" t="s">
        <v>2423</v>
      </c>
      <c r="B1272" s="301" t="s">
        <v>2424</v>
      </c>
      <c r="C1272" s="289"/>
      <c r="D1272" s="275"/>
      <c r="E1272" s="275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  <c r="HF1272" s="1"/>
      <c r="HG1272" s="1"/>
      <c r="HH1272" s="1"/>
      <c r="HI1272" s="1"/>
      <c r="HJ1272" s="1"/>
      <c r="HK1272" s="1"/>
      <c r="HL1272" s="1"/>
      <c r="HM1272" s="1"/>
      <c r="HN1272" s="1"/>
      <c r="HO1272" s="1"/>
      <c r="HP1272" s="1"/>
      <c r="HQ1272" s="1"/>
      <c r="HR1272" s="1"/>
      <c r="HS1272" s="1"/>
      <c r="HT1272" s="1"/>
      <c r="HU1272" s="1"/>
      <c r="HV1272" s="1"/>
    </row>
    <row r="1273" s="259" customFormat="1" spans="1:24">
      <c r="A1273" s="279" t="s">
        <v>2425</v>
      </c>
      <c r="B1273" s="301" t="s">
        <v>2426</v>
      </c>
      <c r="C1273" s="289"/>
      <c r="D1273" s="275"/>
      <c r="E1273" s="275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="260" customFormat="1" spans="1:24">
      <c r="A1274" s="273" t="s">
        <v>2427</v>
      </c>
      <c r="B1274" s="274" t="s">
        <v>198</v>
      </c>
      <c r="C1274" s="275">
        <f>SUM(C1275)</f>
        <v>0</v>
      </c>
      <c r="D1274" s="275"/>
      <c r="E1274" s="275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="259" customFormat="1" spans="1:24">
      <c r="A1275" s="310" t="s">
        <v>2428</v>
      </c>
      <c r="B1275" s="311" t="s">
        <v>2429</v>
      </c>
      <c r="C1275" s="312"/>
      <c r="D1275" s="275"/>
      <c r="E1275" s="275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="260" customFormat="1" spans="1:24">
      <c r="A1276" s="313"/>
      <c r="B1276" s="284"/>
      <c r="C1276" s="289"/>
      <c r="D1276" s="289"/>
      <c r="E1276" s="275">
        <f>C1276-D1276</f>
        <v>0</v>
      </c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="260" customFormat="1" spans="1:24">
      <c r="A1277" s="313"/>
      <c r="B1277" s="284"/>
      <c r="C1277" s="289"/>
      <c r="D1277" s="289"/>
      <c r="E1277" s="275">
        <f>C1277-D1277</f>
        <v>0</v>
      </c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customFormat="1" spans="1:224">
      <c r="A1278" s="314"/>
      <c r="B1278" s="315" t="s">
        <v>106</v>
      </c>
      <c r="C1278" s="275">
        <f>SUM(C6,C235,C245,C264,C354,C406,C462,C519,C647,C720,C793,C815,C922,C980,C1044,C1064,C1094,C1104,C1149,C1170,C1214,C1264,C1265,C1268,C1274)</f>
        <v>100134</v>
      </c>
      <c r="D1278" s="275">
        <f>SUM(D6:D1277)</f>
        <v>24319.74</v>
      </c>
      <c r="E1278" s="275">
        <v>75814</v>
      </c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</row>
    <row r="1279" customFormat="1" spans="1:224">
      <c r="A1279" s="262"/>
      <c r="B1279" s="262"/>
      <c r="C1279" s="262"/>
      <c r="D1279" s="262"/>
      <c r="E1279" s="262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</row>
    <row r="1280" customFormat="1" spans="1:224">
      <c r="A1280" s="262"/>
      <c r="B1280" s="262"/>
      <c r="C1280" s="262"/>
      <c r="D1280" s="262"/>
      <c r="E1280" s="262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  <c r="GY1280" s="1"/>
      <c r="GZ1280" s="1"/>
      <c r="HA1280" s="1"/>
      <c r="HB1280" s="1"/>
      <c r="HC1280" s="1"/>
      <c r="HD1280" s="1"/>
      <c r="HE1280" s="1"/>
      <c r="HF1280" s="1"/>
      <c r="HG1280" s="1"/>
      <c r="HH1280" s="1"/>
      <c r="HI1280" s="1"/>
      <c r="HJ1280" s="1"/>
      <c r="HK1280" s="1"/>
      <c r="HL1280" s="1"/>
      <c r="HM1280" s="1"/>
      <c r="HN1280" s="1"/>
      <c r="HO1280" s="1"/>
      <c r="HP1280" s="1"/>
    </row>
    <row r="1281" customFormat="1" spans="1:224">
      <c r="A1281" s="262"/>
      <c r="B1281" s="262"/>
      <c r="C1281" s="262"/>
      <c r="D1281" s="262"/>
      <c r="E1281" s="262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  <c r="HF1281" s="1"/>
      <c r="HG1281" s="1"/>
      <c r="HH1281" s="1"/>
      <c r="HI1281" s="1"/>
      <c r="HJ1281" s="1"/>
      <c r="HK1281" s="1"/>
      <c r="HL1281" s="1"/>
      <c r="HM1281" s="1"/>
      <c r="HN1281" s="1"/>
      <c r="HO1281" s="1"/>
      <c r="HP1281" s="1"/>
    </row>
  </sheetData>
  <autoFilter ref="A5:HV1278">
    <extLst/>
  </autoFilter>
  <mergeCells count="3">
    <mergeCell ref="A2:E2"/>
    <mergeCell ref="A4:B4"/>
    <mergeCell ref="C4:E4"/>
  </mergeCells>
  <conditionalFormatting sqref="A1:A65536">
    <cfRule type="duplicateValues" dxfId="0" priority="1"/>
  </conditionalFormatting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14" sqref="F14"/>
    </sheetView>
  </sheetViews>
  <sheetFormatPr defaultColWidth="9" defaultRowHeight="15.75"/>
  <cols>
    <col min="1" max="1" width="27.25" customWidth="1"/>
    <col min="2" max="2" width="9" style="45"/>
    <col min="3" max="3" width="9.25"/>
    <col min="4" max="4" width="16.5" customWidth="1"/>
    <col min="5" max="5" width="9.25"/>
    <col min="11" max="11" width="3.625" customWidth="1"/>
  </cols>
  <sheetData>
    <row r="1" spans="1:4">
      <c r="A1" s="235" t="s">
        <v>2430</v>
      </c>
      <c r="B1" s="236"/>
      <c r="C1" s="237"/>
      <c r="D1" s="237"/>
    </row>
    <row r="2" ht="20.25" spans="1:9">
      <c r="A2" s="238" t="s">
        <v>15</v>
      </c>
      <c r="B2" s="238"/>
      <c r="C2" s="238"/>
      <c r="D2" s="238"/>
      <c r="E2" s="238"/>
      <c r="F2" s="238"/>
      <c r="G2" s="238"/>
      <c r="H2" s="238"/>
      <c r="I2" s="238"/>
    </row>
    <row r="3" spans="1:9">
      <c r="A3" s="239" t="s">
        <v>109</v>
      </c>
      <c r="B3" s="240" t="s">
        <v>172</v>
      </c>
      <c r="C3" s="241"/>
      <c r="D3" s="241"/>
      <c r="E3" s="241"/>
      <c r="F3" s="241"/>
      <c r="G3" s="241"/>
      <c r="H3" s="241"/>
      <c r="I3" s="255"/>
    </row>
    <row r="4" spans="1:9">
      <c r="A4" s="242"/>
      <c r="B4" s="243" t="s">
        <v>2431</v>
      </c>
      <c r="C4" s="239" t="s">
        <v>2432</v>
      </c>
      <c r="D4" s="239" t="s">
        <v>2433</v>
      </c>
      <c r="E4" s="239" t="s">
        <v>2434</v>
      </c>
      <c r="F4" s="239" t="s">
        <v>103</v>
      </c>
      <c r="G4" s="239" t="s">
        <v>2435</v>
      </c>
      <c r="H4" s="239" t="s">
        <v>2436</v>
      </c>
      <c r="I4" s="256" t="s">
        <v>2437</v>
      </c>
    </row>
    <row r="5" spans="1:9">
      <c r="A5" s="242"/>
      <c r="B5" s="243"/>
      <c r="C5" s="239"/>
      <c r="D5" s="244"/>
      <c r="E5" s="244"/>
      <c r="F5" s="239"/>
      <c r="G5" s="239"/>
      <c r="H5" s="239"/>
      <c r="I5" s="256"/>
    </row>
    <row r="6" spans="1:9">
      <c r="A6" s="245" t="s">
        <v>174</v>
      </c>
      <c r="B6" s="246">
        <f>C6+D6+E6+F6+G6+H6+I6</f>
        <v>19361</v>
      </c>
      <c r="C6" s="247">
        <v>18772</v>
      </c>
      <c r="D6" s="247">
        <v>0</v>
      </c>
      <c r="E6" s="247">
        <v>589</v>
      </c>
      <c r="F6" s="252"/>
      <c r="G6" s="252"/>
      <c r="H6" s="252"/>
      <c r="I6" s="257"/>
    </row>
    <row r="7" spans="1:9">
      <c r="A7" s="245" t="s">
        <v>175</v>
      </c>
      <c r="B7" s="246">
        <f t="shared" ref="B7:B29" si="0">C7+D7+E7+F7+G7+H7+I7</f>
        <v>0</v>
      </c>
      <c r="C7" s="247">
        <v>0</v>
      </c>
      <c r="D7" s="247">
        <v>0</v>
      </c>
      <c r="E7" s="247">
        <v>0</v>
      </c>
      <c r="F7" s="252"/>
      <c r="G7" s="252"/>
      <c r="H7" s="252"/>
      <c r="I7" s="257"/>
    </row>
    <row r="8" spans="1:9">
      <c r="A8" s="245" t="s">
        <v>176</v>
      </c>
      <c r="B8" s="246">
        <f t="shared" si="0"/>
        <v>73</v>
      </c>
      <c r="C8" s="247">
        <v>24</v>
      </c>
      <c r="D8" s="247"/>
      <c r="E8" s="247">
        <v>49</v>
      </c>
      <c r="F8" s="252"/>
      <c r="G8" s="252"/>
      <c r="H8" s="252"/>
      <c r="I8" s="257"/>
    </row>
    <row r="9" spans="1:9">
      <c r="A9" s="245" t="s">
        <v>177</v>
      </c>
      <c r="B9" s="246">
        <f t="shared" si="0"/>
        <v>492</v>
      </c>
      <c r="C9" s="247">
        <v>342</v>
      </c>
      <c r="D9" s="247"/>
      <c r="E9" s="247">
        <v>150</v>
      </c>
      <c r="F9" s="252"/>
      <c r="G9" s="252"/>
      <c r="H9" s="252"/>
      <c r="I9" s="257"/>
    </row>
    <row r="10" spans="1:9">
      <c r="A10" s="245" t="s">
        <v>178</v>
      </c>
      <c r="B10" s="246">
        <f t="shared" si="0"/>
        <v>15612</v>
      </c>
      <c r="C10" s="247">
        <v>12687</v>
      </c>
      <c r="D10" s="247"/>
      <c r="E10" s="247">
        <v>2925</v>
      </c>
      <c r="F10" s="252"/>
      <c r="G10" s="252"/>
      <c r="H10" s="252"/>
      <c r="I10" s="257"/>
    </row>
    <row r="11" spans="1:9">
      <c r="A11" s="245" t="s">
        <v>179</v>
      </c>
      <c r="B11" s="246">
        <f t="shared" si="0"/>
        <v>1360</v>
      </c>
      <c r="C11" s="247">
        <v>891</v>
      </c>
      <c r="D11" s="247">
        <v>0</v>
      </c>
      <c r="E11" s="247">
        <v>469</v>
      </c>
      <c r="F11" s="252"/>
      <c r="G11" s="252"/>
      <c r="H11" s="252"/>
      <c r="I11" s="257"/>
    </row>
    <row r="12" spans="1:9">
      <c r="A12" s="245" t="s">
        <v>180</v>
      </c>
      <c r="B12" s="246">
        <f t="shared" si="0"/>
        <v>1845</v>
      </c>
      <c r="C12" s="247">
        <v>235</v>
      </c>
      <c r="D12" s="247"/>
      <c r="E12" s="247">
        <v>1610</v>
      </c>
      <c r="F12" s="252"/>
      <c r="G12" s="252"/>
      <c r="H12" s="252"/>
      <c r="I12" s="257"/>
    </row>
    <row r="13" spans="1:9">
      <c r="A13" s="245" t="s">
        <v>181</v>
      </c>
      <c r="B13" s="246">
        <f t="shared" si="0"/>
        <v>11896</v>
      </c>
      <c r="C13" s="247">
        <v>11296</v>
      </c>
      <c r="D13" s="247"/>
      <c r="E13" s="247">
        <v>600</v>
      </c>
      <c r="F13" s="252"/>
      <c r="G13" s="252"/>
      <c r="H13" s="252"/>
      <c r="I13" s="257"/>
    </row>
    <row r="14" spans="1:9">
      <c r="A14" s="245" t="s">
        <v>182</v>
      </c>
      <c r="B14" s="246">
        <f t="shared" si="0"/>
        <v>9078</v>
      </c>
      <c r="C14" s="216">
        <v>6452</v>
      </c>
      <c r="D14" s="216"/>
      <c r="E14" s="216">
        <v>2626</v>
      </c>
      <c r="F14" s="253"/>
      <c r="G14" s="253"/>
      <c r="H14" s="253"/>
      <c r="I14" s="258"/>
    </row>
    <row r="15" spans="1:9">
      <c r="A15" s="245" t="s">
        <v>183</v>
      </c>
      <c r="B15" s="246">
        <f t="shared" si="0"/>
        <v>5134</v>
      </c>
      <c r="C15" s="247">
        <v>204</v>
      </c>
      <c r="D15" s="247">
        <v>31</v>
      </c>
      <c r="E15" s="247">
        <v>4899</v>
      </c>
      <c r="F15" s="252"/>
      <c r="G15" s="252"/>
      <c r="H15" s="252"/>
      <c r="I15" s="257"/>
    </row>
    <row r="16" spans="1:9">
      <c r="A16" s="245" t="s">
        <v>184</v>
      </c>
      <c r="B16" s="246">
        <f t="shared" si="0"/>
        <v>20420</v>
      </c>
      <c r="C16" s="216">
        <v>6818</v>
      </c>
      <c r="D16" s="216">
        <v>11764</v>
      </c>
      <c r="E16" s="216">
        <v>1838</v>
      </c>
      <c r="F16" s="253"/>
      <c r="G16" s="253"/>
      <c r="H16" s="253"/>
      <c r="I16" s="258"/>
    </row>
    <row r="17" spans="1:9">
      <c r="A17" s="245" t="s">
        <v>185</v>
      </c>
      <c r="B17" s="246">
        <f t="shared" si="0"/>
        <v>4601</v>
      </c>
      <c r="C17" s="247">
        <v>1376</v>
      </c>
      <c r="D17" s="247">
        <v>50</v>
      </c>
      <c r="E17" s="247">
        <v>3175</v>
      </c>
      <c r="F17" s="252"/>
      <c r="G17" s="252"/>
      <c r="H17" s="252"/>
      <c r="I17" s="257"/>
    </row>
    <row r="18" spans="1:9">
      <c r="A18" s="245" t="s">
        <v>186</v>
      </c>
      <c r="B18" s="246">
        <f t="shared" si="0"/>
        <v>374</v>
      </c>
      <c r="C18" s="247">
        <v>330</v>
      </c>
      <c r="D18" s="247">
        <v>0</v>
      </c>
      <c r="E18" s="247">
        <v>44</v>
      </c>
      <c r="F18" s="252"/>
      <c r="G18" s="252"/>
      <c r="H18" s="252"/>
      <c r="I18" s="257"/>
    </row>
    <row r="19" spans="1:9">
      <c r="A19" s="245" t="s">
        <v>187</v>
      </c>
      <c r="B19" s="246">
        <f t="shared" si="0"/>
        <v>11</v>
      </c>
      <c r="C19" s="247">
        <v>11</v>
      </c>
      <c r="D19" s="247">
        <v>0</v>
      </c>
      <c r="E19" s="247"/>
      <c r="F19" s="252"/>
      <c r="G19" s="252"/>
      <c r="H19" s="252"/>
      <c r="I19" s="257"/>
    </row>
    <row r="20" spans="1:9">
      <c r="A20" s="245" t="s">
        <v>188</v>
      </c>
      <c r="B20" s="246">
        <f t="shared" si="0"/>
        <v>8</v>
      </c>
      <c r="C20" s="247"/>
      <c r="D20" s="247"/>
      <c r="E20" s="247">
        <v>8</v>
      </c>
      <c r="F20" s="252"/>
      <c r="G20" s="252"/>
      <c r="H20" s="252"/>
      <c r="I20" s="257"/>
    </row>
    <row r="21" spans="1:9">
      <c r="A21" s="245" t="s">
        <v>189</v>
      </c>
      <c r="B21" s="246">
        <f t="shared" si="0"/>
        <v>0</v>
      </c>
      <c r="C21" s="247">
        <v>0</v>
      </c>
      <c r="D21" s="247">
        <v>0</v>
      </c>
      <c r="E21" s="247">
        <v>0</v>
      </c>
      <c r="F21" s="252"/>
      <c r="G21" s="252"/>
      <c r="H21" s="252"/>
      <c r="I21" s="257"/>
    </row>
    <row r="22" spans="1:9">
      <c r="A22" s="245" t="s">
        <v>190</v>
      </c>
      <c r="B22" s="246">
        <f t="shared" si="0"/>
        <v>0</v>
      </c>
      <c r="C22" s="247">
        <v>0</v>
      </c>
      <c r="D22" s="247">
        <v>0</v>
      </c>
      <c r="E22" s="247">
        <v>0</v>
      </c>
      <c r="F22" s="252"/>
      <c r="G22" s="252"/>
      <c r="H22" s="252"/>
      <c r="I22" s="257"/>
    </row>
    <row r="23" spans="1:9">
      <c r="A23" s="245" t="s">
        <v>191</v>
      </c>
      <c r="B23" s="246">
        <f t="shared" si="0"/>
        <v>426</v>
      </c>
      <c r="C23" s="247">
        <v>223</v>
      </c>
      <c r="D23" s="247">
        <v>0</v>
      </c>
      <c r="E23" s="247">
        <v>203</v>
      </c>
      <c r="F23" s="252"/>
      <c r="G23" s="252"/>
      <c r="H23" s="252"/>
      <c r="I23" s="257"/>
    </row>
    <row r="24" spans="1:9">
      <c r="A24" s="245" t="s">
        <v>192</v>
      </c>
      <c r="B24" s="246">
        <f t="shared" si="0"/>
        <v>7188</v>
      </c>
      <c r="C24" s="247">
        <v>2411</v>
      </c>
      <c r="D24" s="247">
        <v>0</v>
      </c>
      <c r="E24" s="247">
        <v>4777</v>
      </c>
      <c r="F24" s="252"/>
      <c r="G24" s="252"/>
      <c r="H24" s="252"/>
      <c r="I24" s="257"/>
    </row>
    <row r="25" spans="1:9">
      <c r="A25" s="245" t="s">
        <v>193</v>
      </c>
      <c r="B25" s="246">
        <f t="shared" si="0"/>
        <v>0</v>
      </c>
      <c r="C25" s="247">
        <v>0</v>
      </c>
      <c r="D25" s="247">
        <v>0</v>
      </c>
      <c r="E25" s="247">
        <v>0</v>
      </c>
      <c r="F25" s="252"/>
      <c r="G25" s="252"/>
      <c r="H25" s="252"/>
      <c r="I25" s="257"/>
    </row>
    <row r="26" spans="1:9">
      <c r="A26" s="245" t="s">
        <v>194</v>
      </c>
      <c r="B26" s="246">
        <f t="shared" si="0"/>
        <v>454</v>
      </c>
      <c r="C26" s="247">
        <v>430</v>
      </c>
      <c r="D26" s="247">
        <v>1</v>
      </c>
      <c r="E26" s="247">
        <v>23</v>
      </c>
      <c r="F26" s="252"/>
      <c r="G26" s="252"/>
      <c r="H26" s="252"/>
      <c r="I26" s="257"/>
    </row>
    <row r="27" spans="1:9">
      <c r="A27" s="248" t="s">
        <v>195</v>
      </c>
      <c r="B27" s="246">
        <f t="shared" si="0"/>
        <v>1002</v>
      </c>
      <c r="C27" s="247">
        <v>1002</v>
      </c>
      <c r="D27" s="247"/>
      <c r="E27" s="247"/>
      <c r="F27" s="254"/>
      <c r="G27" s="254"/>
      <c r="H27" s="254"/>
      <c r="I27" s="257"/>
    </row>
    <row r="28" spans="1:9">
      <c r="A28" s="245" t="s">
        <v>196</v>
      </c>
      <c r="B28" s="246">
        <f t="shared" si="0"/>
        <v>481</v>
      </c>
      <c r="C28" s="247"/>
      <c r="D28" s="247">
        <v>0</v>
      </c>
      <c r="E28" s="247">
        <v>481</v>
      </c>
      <c r="F28" s="252"/>
      <c r="G28" s="252"/>
      <c r="H28" s="252"/>
      <c r="I28" s="257"/>
    </row>
    <row r="29" spans="1:9">
      <c r="A29" s="245" t="s">
        <v>197</v>
      </c>
      <c r="B29" s="246">
        <f t="shared" si="0"/>
        <v>318</v>
      </c>
      <c r="C29" s="247">
        <v>318</v>
      </c>
      <c r="D29" s="247">
        <v>0</v>
      </c>
      <c r="E29" s="247">
        <v>0</v>
      </c>
      <c r="F29" s="254"/>
      <c r="G29" s="254"/>
      <c r="H29" s="254"/>
      <c r="I29" s="257"/>
    </row>
    <row r="30" spans="1:9">
      <c r="A30" s="249"/>
      <c r="B30" s="246"/>
      <c r="C30" s="247"/>
      <c r="D30" s="247">
        <v>0</v>
      </c>
      <c r="E30" s="247">
        <v>0</v>
      </c>
      <c r="F30" s="252"/>
      <c r="G30" s="252"/>
      <c r="H30" s="252"/>
      <c r="I30" s="257"/>
    </row>
    <row r="31" spans="1:9">
      <c r="A31" s="250" t="s">
        <v>199</v>
      </c>
      <c r="B31" s="246">
        <f>SUM(B6:B30)</f>
        <v>100134</v>
      </c>
      <c r="C31" s="251">
        <f>SUM(C6:C30)</f>
        <v>63822</v>
      </c>
      <c r="D31" s="251">
        <f>SUM(D6:D30)</f>
        <v>11846</v>
      </c>
      <c r="E31" s="251">
        <f>SUM(E6:E30)</f>
        <v>24466</v>
      </c>
      <c r="F31" s="251">
        <v>0</v>
      </c>
      <c r="G31" s="251"/>
      <c r="H31" s="251"/>
      <c r="I31" s="257"/>
    </row>
  </sheetData>
  <mergeCells count="11">
    <mergeCell ref="A2:I2"/>
    <mergeCell ref="B3:I3"/>
    <mergeCell ref="A3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zoomScaleSheetLayoutView="60" topLeftCell="A57" workbookViewId="0">
      <selection activeCell="C8" sqref="C8"/>
    </sheetView>
  </sheetViews>
  <sheetFormatPr defaultColWidth="9" defaultRowHeight="15.75" outlineLevelCol="2"/>
  <cols>
    <col min="1" max="1" width="12.5" customWidth="1"/>
    <col min="2" max="2" width="39.5" style="217" customWidth="1"/>
    <col min="3" max="3" width="17.75" customWidth="1"/>
    <col min="4" max="236" width="9" customWidth="1"/>
  </cols>
  <sheetData>
    <row r="1" s="1" customFormat="1" spans="1:2">
      <c r="A1" s="218" t="s">
        <v>2438</v>
      </c>
      <c r="B1" s="219"/>
    </row>
    <row r="2" ht="72" customHeight="1" spans="1:3">
      <c r="A2" s="220" t="s">
        <v>2439</v>
      </c>
      <c r="B2" s="220"/>
      <c r="C2" s="220"/>
    </row>
    <row r="3" ht="19.5" spans="1:2">
      <c r="A3" s="221"/>
      <c r="B3" s="222" t="s">
        <v>37</v>
      </c>
    </row>
    <row r="4" spans="1:2">
      <c r="A4" s="223"/>
      <c r="B4" s="224"/>
    </row>
    <row r="5" ht="16.9" customHeight="1" spans="1:3">
      <c r="A5" s="225" t="s">
        <v>2440</v>
      </c>
      <c r="B5" s="225" t="s">
        <v>2441</v>
      </c>
      <c r="C5" s="225" t="s">
        <v>112</v>
      </c>
    </row>
    <row r="6" ht="21" customHeight="1" spans="1:3">
      <c r="A6" s="225"/>
      <c r="B6" s="225"/>
      <c r="C6" s="225" t="s">
        <v>2442</v>
      </c>
    </row>
    <row r="7" ht="16.9" customHeight="1" spans="1:3">
      <c r="A7" s="226"/>
      <c r="B7" s="225" t="s">
        <v>2442</v>
      </c>
      <c r="C7" s="227">
        <f>SUM(C8,C13,C24,C32,C39,C43,C46,C50,C55,C61,C65,C70,C73,C79)</f>
        <v>24320.15</v>
      </c>
    </row>
    <row r="8" ht="16.9" customHeight="1" spans="1:3">
      <c r="A8" s="228">
        <v>501</v>
      </c>
      <c r="B8" s="229" t="s">
        <v>2443</v>
      </c>
      <c r="C8" s="230">
        <v>9854.39</v>
      </c>
    </row>
    <row r="9" ht="16.9" customHeight="1" spans="1:3">
      <c r="A9" s="228">
        <v>50101</v>
      </c>
      <c r="B9" s="231" t="s">
        <v>2444</v>
      </c>
      <c r="C9" s="230">
        <v>7320.7</v>
      </c>
    </row>
    <row r="10" ht="16.9" customHeight="1" spans="1:3">
      <c r="A10" s="228">
        <v>50102</v>
      </c>
      <c r="B10" s="231" t="s">
        <v>2445</v>
      </c>
      <c r="C10" s="230">
        <v>1633.69</v>
      </c>
    </row>
    <row r="11" ht="16.9" customHeight="1" spans="1:3">
      <c r="A11" s="228">
        <v>50103</v>
      </c>
      <c r="B11" s="231" t="s">
        <v>2446</v>
      </c>
      <c r="C11" s="230">
        <v>900</v>
      </c>
    </row>
    <row r="12" ht="16.9" customHeight="1" spans="1:3">
      <c r="A12" s="228">
        <v>50199</v>
      </c>
      <c r="B12" s="231" t="s">
        <v>2447</v>
      </c>
      <c r="C12" s="230"/>
    </row>
    <row r="13" ht="16.9" customHeight="1" spans="1:3">
      <c r="A13" s="228">
        <v>502</v>
      </c>
      <c r="B13" s="229" t="s">
        <v>2448</v>
      </c>
      <c r="C13" s="230">
        <v>363</v>
      </c>
    </row>
    <row r="14" ht="16.9" customHeight="1" spans="1:3">
      <c r="A14" s="228">
        <v>50201</v>
      </c>
      <c r="B14" s="231" t="s">
        <v>2449</v>
      </c>
      <c r="C14" s="230">
        <v>23.6</v>
      </c>
    </row>
    <row r="15" ht="16.9" customHeight="1" spans="1:3">
      <c r="A15" s="228">
        <v>50202</v>
      </c>
      <c r="B15" s="231" t="s">
        <v>2450</v>
      </c>
      <c r="C15" s="230"/>
    </row>
    <row r="16" ht="16.9" customHeight="1" spans="1:3">
      <c r="A16" s="228">
        <v>50203</v>
      </c>
      <c r="B16" s="231" t="s">
        <v>2451</v>
      </c>
      <c r="C16" s="230">
        <v>3.5</v>
      </c>
    </row>
    <row r="17" ht="16.9" customHeight="1" spans="1:3">
      <c r="A17" s="228">
        <v>50204</v>
      </c>
      <c r="B17" s="231" t="s">
        <v>2452</v>
      </c>
      <c r="C17" s="230">
        <v>0.6</v>
      </c>
    </row>
    <row r="18" ht="16.9" customHeight="1" spans="1:3">
      <c r="A18" s="228">
        <v>50205</v>
      </c>
      <c r="B18" s="231" t="s">
        <v>2453</v>
      </c>
      <c r="C18" s="230"/>
    </row>
    <row r="19" ht="16.9" customHeight="1" spans="1:3">
      <c r="A19" s="228">
        <v>50206</v>
      </c>
      <c r="B19" s="231" t="s">
        <v>2454</v>
      </c>
      <c r="C19" s="230">
        <v>7.3</v>
      </c>
    </row>
    <row r="20" ht="16.9" customHeight="1" spans="1:3">
      <c r="A20" s="228">
        <v>50207</v>
      </c>
      <c r="B20" s="231" t="s">
        <v>2455</v>
      </c>
      <c r="C20" s="230"/>
    </row>
    <row r="21" ht="16.9" customHeight="1" spans="1:3">
      <c r="A21" s="228">
        <v>50208</v>
      </c>
      <c r="B21" s="231" t="s">
        <v>2456</v>
      </c>
      <c r="C21" s="230">
        <v>34</v>
      </c>
    </row>
    <row r="22" ht="16.9" customHeight="1" spans="1:3">
      <c r="A22" s="228">
        <v>50209</v>
      </c>
      <c r="B22" s="231" t="s">
        <v>2457</v>
      </c>
      <c r="C22" s="230">
        <v>0.6</v>
      </c>
    </row>
    <row r="23" ht="16.9" customHeight="1" spans="1:3">
      <c r="A23" s="228">
        <v>50299</v>
      </c>
      <c r="B23" s="231" t="s">
        <v>2458</v>
      </c>
      <c r="C23" s="230">
        <v>293</v>
      </c>
    </row>
    <row r="24" ht="16.9" customHeight="1" spans="1:3">
      <c r="A24" s="228">
        <v>503</v>
      </c>
      <c r="B24" s="229" t="s">
        <v>2459</v>
      </c>
      <c r="C24" s="230"/>
    </row>
    <row r="25" ht="16.9" customHeight="1" spans="1:3">
      <c r="A25" s="228">
        <v>50301</v>
      </c>
      <c r="B25" s="231" t="s">
        <v>2460</v>
      </c>
      <c r="C25" s="230"/>
    </row>
    <row r="26" ht="16.9" customHeight="1" spans="1:3">
      <c r="A26" s="228">
        <v>50302</v>
      </c>
      <c r="B26" s="231" t="s">
        <v>2461</v>
      </c>
      <c r="C26" s="230"/>
    </row>
    <row r="27" ht="16.9" customHeight="1" spans="1:3">
      <c r="A27" s="228">
        <v>50303</v>
      </c>
      <c r="B27" s="231" t="s">
        <v>2462</v>
      </c>
      <c r="C27" s="230"/>
    </row>
    <row r="28" ht="16.9" customHeight="1" spans="1:3">
      <c r="A28" s="228">
        <v>50305</v>
      </c>
      <c r="B28" s="231" t="s">
        <v>2463</v>
      </c>
      <c r="C28" s="230"/>
    </row>
    <row r="29" ht="16.9" customHeight="1" spans="1:3">
      <c r="A29" s="228">
        <v>50306</v>
      </c>
      <c r="B29" s="231" t="s">
        <v>2464</v>
      </c>
      <c r="C29" s="230"/>
    </row>
    <row r="30" ht="16.9" customHeight="1" spans="1:3">
      <c r="A30" s="228">
        <v>50307</v>
      </c>
      <c r="B30" s="231" t="s">
        <v>2465</v>
      </c>
      <c r="C30" s="230"/>
    </row>
    <row r="31" ht="16.9" customHeight="1" spans="1:3">
      <c r="A31" s="228">
        <v>50399</v>
      </c>
      <c r="B31" s="231" t="s">
        <v>2466</v>
      </c>
      <c r="C31" s="230"/>
    </row>
    <row r="32" ht="16.9" customHeight="1" spans="1:3">
      <c r="A32" s="228">
        <v>504</v>
      </c>
      <c r="B32" s="229" t="s">
        <v>2467</v>
      </c>
      <c r="C32" s="230"/>
    </row>
    <row r="33" ht="16.9" customHeight="1" spans="1:3">
      <c r="A33" s="228">
        <v>50401</v>
      </c>
      <c r="B33" s="231" t="s">
        <v>2460</v>
      </c>
      <c r="C33" s="230"/>
    </row>
    <row r="34" ht="16.9" customHeight="1" spans="1:3">
      <c r="A34" s="228">
        <v>50402</v>
      </c>
      <c r="B34" s="231" t="s">
        <v>2461</v>
      </c>
      <c r="C34" s="230"/>
    </row>
    <row r="35" ht="16.9" customHeight="1" spans="1:3">
      <c r="A35" s="228">
        <v>50403</v>
      </c>
      <c r="B35" s="231" t="s">
        <v>2462</v>
      </c>
      <c r="C35" s="230"/>
    </row>
    <row r="36" ht="16.9" customHeight="1" spans="1:3">
      <c r="A36" s="228">
        <v>50404</v>
      </c>
      <c r="B36" s="231" t="s">
        <v>2464</v>
      </c>
      <c r="C36" s="230"/>
    </row>
    <row r="37" ht="16.9" customHeight="1" spans="1:3">
      <c r="A37" s="228">
        <v>50405</v>
      </c>
      <c r="B37" s="231" t="s">
        <v>2465</v>
      </c>
      <c r="C37" s="230"/>
    </row>
    <row r="38" ht="16.9" customHeight="1" spans="1:3">
      <c r="A38" s="228">
        <v>50499</v>
      </c>
      <c r="B38" s="231" t="s">
        <v>2466</v>
      </c>
      <c r="C38" s="230"/>
    </row>
    <row r="39" ht="16.9" customHeight="1" spans="1:3">
      <c r="A39" s="228">
        <v>505</v>
      </c>
      <c r="B39" s="229" t="s">
        <v>2468</v>
      </c>
      <c r="C39" s="230">
        <v>12218</v>
      </c>
    </row>
    <row r="40" ht="16.9" customHeight="1" spans="1:3">
      <c r="A40" s="228">
        <v>50501</v>
      </c>
      <c r="B40" s="231" t="s">
        <v>2469</v>
      </c>
      <c r="C40" s="230">
        <v>12136.63</v>
      </c>
    </row>
    <row r="41" ht="16.9" customHeight="1" spans="1:3">
      <c r="A41" s="228">
        <v>50502</v>
      </c>
      <c r="B41" s="231" t="s">
        <v>2470</v>
      </c>
      <c r="C41" s="230">
        <v>81.8</v>
      </c>
    </row>
    <row r="42" ht="16.9" customHeight="1" spans="1:3">
      <c r="A42" s="228">
        <v>50599</v>
      </c>
      <c r="B42" s="231" t="s">
        <v>2471</v>
      </c>
      <c r="C42" s="230"/>
    </row>
    <row r="43" ht="16.9" customHeight="1" spans="1:3">
      <c r="A43" s="228">
        <v>506</v>
      </c>
      <c r="B43" s="229" t="s">
        <v>2472</v>
      </c>
      <c r="C43" s="230"/>
    </row>
    <row r="44" ht="16.9" customHeight="1" spans="1:3">
      <c r="A44" s="228">
        <v>50601</v>
      </c>
      <c r="B44" s="231" t="s">
        <v>2473</v>
      </c>
      <c r="C44" s="230"/>
    </row>
    <row r="45" ht="16.9" customHeight="1" spans="1:3">
      <c r="A45" s="228">
        <v>50602</v>
      </c>
      <c r="B45" s="231" t="s">
        <v>2474</v>
      </c>
      <c r="C45" s="230"/>
    </row>
    <row r="46" ht="16.9" customHeight="1" spans="1:3">
      <c r="A46" s="228">
        <v>507</v>
      </c>
      <c r="B46" s="229" t="s">
        <v>2475</v>
      </c>
      <c r="C46" s="230"/>
    </row>
    <row r="47" ht="16.9" customHeight="1" spans="1:3">
      <c r="A47" s="228">
        <v>50701</v>
      </c>
      <c r="B47" s="231" t="s">
        <v>2476</v>
      </c>
      <c r="C47" s="230"/>
    </row>
    <row r="48" ht="16.9" customHeight="1" spans="1:3">
      <c r="A48" s="228">
        <v>50702</v>
      </c>
      <c r="B48" s="231" t="s">
        <v>2477</v>
      </c>
      <c r="C48" s="230"/>
    </row>
    <row r="49" ht="16.9" customHeight="1" spans="1:3">
      <c r="A49" s="228">
        <v>50799</v>
      </c>
      <c r="B49" s="231" t="s">
        <v>2478</v>
      </c>
      <c r="C49" s="230"/>
    </row>
    <row r="50" ht="16.9" customHeight="1" spans="1:3">
      <c r="A50" s="228">
        <v>508</v>
      </c>
      <c r="B50" s="229" t="s">
        <v>2479</v>
      </c>
      <c r="C50" s="230"/>
    </row>
    <row r="51" ht="17" customHeight="1" spans="1:3">
      <c r="A51" s="228">
        <v>50803</v>
      </c>
      <c r="B51" s="231" t="s">
        <v>2480</v>
      </c>
      <c r="C51" s="230"/>
    </row>
    <row r="52" ht="17" customHeight="1" spans="1:3">
      <c r="A52" s="228">
        <v>50804</v>
      </c>
      <c r="B52" s="231" t="s">
        <v>2481</v>
      </c>
      <c r="C52" s="230"/>
    </row>
    <row r="53" ht="17" customHeight="1" spans="1:3">
      <c r="A53" s="228">
        <v>50805</v>
      </c>
      <c r="B53" s="231" t="s">
        <v>2482</v>
      </c>
      <c r="C53" s="230"/>
    </row>
    <row r="54" ht="17" customHeight="1" spans="1:3">
      <c r="A54" s="228">
        <v>50899</v>
      </c>
      <c r="B54" s="231" t="s">
        <v>2483</v>
      </c>
      <c r="C54" s="230"/>
    </row>
    <row r="55" ht="17" customHeight="1" spans="1:3">
      <c r="A55" s="228">
        <v>509</v>
      </c>
      <c r="B55" s="229" t="s">
        <v>2484</v>
      </c>
      <c r="C55" s="230">
        <v>1869</v>
      </c>
    </row>
    <row r="56" ht="17" customHeight="1" spans="1:3">
      <c r="A56" s="228">
        <v>50901</v>
      </c>
      <c r="B56" s="231" t="s">
        <v>2485</v>
      </c>
      <c r="C56" s="230">
        <v>52.95</v>
      </c>
    </row>
    <row r="57" ht="17" customHeight="1" spans="1:3">
      <c r="A57" s="228">
        <v>50902</v>
      </c>
      <c r="B57" s="231" t="s">
        <v>2486</v>
      </c>
      <c r="C57" s="230"/>
    </row>
    <row r="58" ht="17" customHeight="1" spans="1:3">
      <c r="A58" s="228">
        <v>50903</v>
      </c>
      <c r="B58" s="231" t="s">
        <v>2487</v>
      </c>
      <c r="C58" s="230"/>
    </row>
    <row r="59" ht="17" customHeight="1" spans="1:3">
      <c r="A59" s="228">
        <v>50905</v>
      </c>
      <c r="B59" s="231" t="s">
        <v>2488</v>
      </c>
      <c r="C59" s="230">
        <v>1816.22</v>
      </c>
    </row>
    <row r="60" ht="17" customHeight="1" spans="1:3">
      <c r="A60" s="228">
        <v>50999</v>
      </c>
      <c r="B60" s="231" t="s">
        <v>2489</v>
      </c>
      <c r="C60" s="230"/>
    </row>
    <row r="61" ht="17" customHeight="1" spans="1:3">
      <c r="A61" s="228">
        <v>510</v>
      </c>
      <c r="B61" s="229" t="s">
        <v>2490</v>
      </c>
      <c r="C61" s="230"/>
    </row>
    <row r="62" ht="17" customHeight="1" spans="1:3">
      <c r="A62" s="228">
        <v>51002</v>
      </c>
      <c r="B62" s="231" t="s">
        <v>2491</v>
      </c>
      <c r="C62" s="230"/>
    </row>
    <row r="63" ht="17" customHeight="1" spans="1:3">
      <c r="A63" s="228">
        <v>51003</v>
      </c>
      <c r="B63" s="231" t="s">
        <v>2492</v>
      </c>
      <c r="C63" s="232"/>
    </row>
    <row r="64" ht="17" customHeight="1" spans="1:3">
      <c r="A64" s="228">
        <v>51004</v>
      </c>
      <c r="B64" s="233" t="s">
        <v>2493</v>
      </c>
      <c r="C64" s="230"/>
    </row>
    <row r="65" ht="17" customHeight="1" spans="1:3">
      <c r="A65" s="228">
        <v>511</v>
      </c>
      <c r="B65" s="229" t="s">
        <v>2494</v>
      </c>
      <c r="C65" s="234"/>
    </row>
    <row r="66" ht="17" customHeight="1" spans="1:3">
      <c r="A66" s="228">
        <v>51101</v>
      </c>
      <c r="B66" s="231" t="s">
        <v>2495</v>
      </c>
      <c r="C66" s="230"/>
    </row>
    <row r="67" ht="17" customHeight="1" spans="1:3">
      <c r="A67" s="228">
        <v>51102</v>
      </c>
      <c r="B67" s="231" t="s">
        <v>2496</v>
      </c>
      <c r="C67" s="230"/>
    </row>
    <row r="68" ht="17" customHeight="1" spans="1:3">
      <c r="A68" s="228">
        <v>51103</v>
      </c>
      <c r="B68" s="231" t="s">
        <v>2497</v>
      </c>
      <c r="C68" s="230"/>
    </row>
    <row r="69" ht="17" customHeight="1" spans="1:3">
      <c r="A69" s="228">
        <v>51104</v>
      </c>
      <c r="B69" s="231" t="s">
        <v>2498</v>
      </c>
      <c r="C69" s="230"/>
    </row>
    <row r="70" ht="17" customHeight="1" spans="1:3">
      <c r="A70" s="228">
        <v>514</v>
      </c>
      <c r="B70" s="229" t="s">
        <v>2499</v>
      </c>
      <c r="C70" s="230"/>
    </row>
    <row r="71" ht="17" customHeight="1" spans="1:3">
      <c r="A71" s="228">
        <v>51401</v>
      </c>
      <c r="B71" s="231" t="s">
        <v>195</v>
      </c>
      <c r="C71" s="230"/>
    </row>
    <row r="72" ht="17" customHeight="1" spans="1:3">
      <c r="A72" s="228">
        <v>51402</v>
      </c>
      <c r="B72" s="231" t="s">
        <v>2500</v>
      </c>
      <c r="C72" s="230"/>
    </row>
    <row r="73" ht="17" customHeight="1" spans="1:3">
      <c r="A73" s="228">
        <v>599</v>
      </c>
      <c r="B73" s="229" t="s">
        <v>88</v>
      </c>
      <c r="C73" s="230"/>
    </row>
    <row r="74" ht="17" customHeight="1" spans="1:3">
      <c r="A74" s="228">
        <v>59907</v>
      </c>
      <c r="B74" s="231" t="s">
        <v>2501</v>
      </c>
      <c r="C74" s="230"/>
    </row>
    <row r="75" ht="17" customHeight="1" spans="1:3">
      <c r="A75" s="228">
        <v>59908</v>
      </c>
      <c r="B75" s="231" t="s">
        <v>2502</v>
      </c>
      <c r="C75" s="230"/>
    </row>
    <row r="76" ht="17" customHeight="1" spans="1:3">
      <c r="A76" s="228">
        <v>59909</v>
      </c>
      <c r="B76" s="231" t="s">
        <v>2503</v>
      </c>
      <c r="C76" s="230"/>
    </row>
    <row r="77" ht="17" customHeight="1" spans="1:3">
      <c r="A77" s="228">
        <v>59910</v>
      </c>
      <c r="B77" s="231" t="s">
        <v>2504</v>
      </c>
      <c r="C77" s="230"/>
    </row>
    <row r="78" ht="17" customHeight="1" spans="1:3">
      <c r="A78" s="228">
        <v>59999</v>
      </c>
      <c r="B78" s="231" t="s">
        <v>196</v>
      </c>
      <c r="C78" s="230"/>
    </row>
    <row r="79" ht="15.55" customHeight="1" spans="1:3">
      <c r="A79">
        <v>51301</v>
      </c>
      <c r="B79" t="s">
        <v>2505</v>
      </c>
      <c r="C79">
        <v>15.76</v>
      </c>
    </row>
    <row r="80" customFormat="1" ht="15.55" customHeight="1" spans="1:1">
      <c r="A80" t="s">
        <v>2506</v>
      </c>
    </row>
    <row r="81" customFormat="1" ht="15.55" customHeight="1"/>
  </sheetData>
  <mergeCells count="4">
    <mergeCell ref="A2:C2"/>
    <mergeCell ref="A4:B4"/>
    <mergeCell ref="A5:A6"/>
    <mergeCell ref="B5:B6"/>
  </mergeCells>
  <pageMargins left="0.698611111111111" right="0.698611111111111" top="0.75" bottom="0.75" header="0.3" footer="0.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封面</vt:lpstr>
      <vt:lpstr>公开目录</vt:lpstr>
      <vt:lpstr>1.2024年顺河区一般公共预算收支预算总表</vt:lpstr>
      <vt:lpstr>2.2024年顺河区本级一般公共预算收支预算总表</vt:lpstr>
      <vt:lpstr>3.2024年顺河区本级一般公共预算收入预算表</vt:lpstr>
      <vt:lpstr>4.2024年顺河区本级一般公共预算（财力安排）支出预算表</vt:lpstr>
      <vt:lpstr>5.2024年区本级一般公共预算支出预算明细表</vt:lpstr>
      <vt:lpstr>6.2024年顺河区本级一般公共预算支出预算总表</vt:lpstr>
      <vt:lpstr>7.2024年顺河区本级一般公共预算基本支出预算表</vt:lpstr>
      <vt:lpstr>8.2024年顺河区本级一般公共预算“三公”经费支出预算表</vt:lpstr>
      <vt:lpstr>9.2024年顺河区税收返还和转移支付预算表</vt:lpstr>
      <vt:lpstr>10.2024年顺河区政府性基金收支预算总表 </vt:lpstr>
      <vt:lpstr>11.2024年顺河区本级政府性基金收支预算总表</vt:lpstr>
      <vt:lpstr>12.2024年顺河区本级政府性基金预算收入表</vt:lpstr>
      <vt:lpstr>13.2024年顺河区本级政府性基金支出预算表</vt:lpstr>
      <vt:lpstr>14.2024年顺河区本级政府性基金支出预算明细表</vt:lpstr>
      <vt:lpstr>15.2024年顺河区政府性基金转移支付预算表</vt:lpstr>
      <vt:lpstr>16.2022-2023年政府一般债务限额余额情况表</vt:lpstr>
      <vt:lpstr>18.2024年顺河区国有资本经营收支预算总表</vt:lpstr>
      <vt:lpstr>17.顺河区2022年-2023年政府专项债务余额情况表</vt:lpstr>
      <vt:lpstr>19.2024年顺河区本级国有资本经营收支预算总表</vt:lpstr>
      <vt:lpstr>20.2024年国有资本经营预算转移支付预算表</vt:lpstr>
      <vt:lpstr>21.2024年顺河区社会保险基金预算收支预算总表</vt:lpstr>
      <vt:lpstr>22.2024年顺河区社会保险基金结余预算表</vt:lpstr>
      <vt:lpstr>23.2024年顺河区本级社会保险基金预算收支预算总表</vt:lpstr>
      <vt:lpstr>24.2024年顺河区社会保险基金收入预算表</vt:lpstr>
      <vt:lpstr>25.2024年顺河区社会保险基金支出预算表</vt:lpstr>
      <vt:lpstr>26.2024年顺河区本级社会保险基金结余预算表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inspur</cp:lastModifiedBy>
  <cp:revision>1</cp:revision>
  <dcterms:created xsi:type="dcterms:W3CDTF">1996-12-24T01:32:00Z</dcterms:created>
  <cp:lastPrinted>2018-10-30T09:24:00Z</cp:lastPrinted>
  <dcterms:modified xsi:type="dcterms:W3CDTF">2024-03-18T17:15:57Z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26DDFD5F41C97F63E550F265A323F465</vt:lpwstr>
  </property>
</Properties>
</file>